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\"/>
    </mc:Choice>
  </mc:AlternateContent>
  <bookViews>
    <workbookView xWindow="0" yWindow="0" windowWidth="15945" windowHeight="6900"/>
  </bookViews>
  <sheets>
    <sheet name="②商３桁十位０" sheetId="1" r:id="rId1"/>
  </sheets>
  <definedNames>
    <definedName name="_xlnm.Print_Area" localSheetId="0">②商３桁十位０!$A$1:$AB$66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26" i="1" l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2" i="1" l="1"/>
  <c r="BH3" i="1" s="1"/>
  <c r="BJ3" i="1" s="1"/>
  <c r="CC4" i="1"/>
  <c r="BH5" i="1" s="1"/>
  <c r="BJ5" i="1" s="1"/>
  <c r="CC6" i="1"/>
  <c r="BI7" i="1" s="1"/>
  <c r="CC3" i="1"/>
  <c r="BI4" i="1" s="1"/>
  <c r="CC5" i="1"/>
  <c r="BH6" i="1" s="1"/>
  <c r="BJ6" i="1" s="1"/>
  <c r="CC46" i="1"/>
  <c r="CC47" i="1"/>
  <c r="CC44" i="1"/>
  <c r="CC43" i="1"/>
  <c r="CC40" i="1"/>
  <c r="CC38" i="1"/>
  <c r="CC42" i="1"/>
  <c r="CC32" i="1"/>
  <c r="CC28" i="1"/>
  <c r="CC26" i="1"/>
  <c r="CC24" i="1"/>
  <c r="CC22" i="1"/>
  <c r="CC20" i="1"/>
  <c r="CC18" i="1"/>
  <c r="CC13" i="1"/>
  <c r="CC11" i="1"/>
  <c r="CC9" i="1"/>
  <c r="CC30" i="1"/>
  <c r="CC27" i="1"/>
  <c r="CC25" i="1"/>
  <c r="CC23" i="1"/>
  <c r="CC21" i="1"/>
  <c r="CC19" i="1"/>
  <c r="CC8" i="1"/>
  <c r="CC1" i="1"/>
  <c r="CC7" i="1"/>
  <c r="CC14" i="1"/>
  <c r="CC10" i="1"/>
  <c r="CC12" i="1"/>
  <c r="CC15" i="1"/>
  <c r="CC16" i="1"/>
  <c r="CC17" i="1"/>
  <c r="CC37" i="1"/>
  <c r="CC39" i="1"/>
  <c r="CC31" i="1"/>
  <c r="CC29" i="1"/>
  <c r="CC34" i="1"/>
  <c r="CC35" i="1"/>
  <c r="CC41" i="1"/>
  <c r="CC33" i="1"/>
  <c r="CC36" i="1"/>
  <c r="CC48" i="1"/>
  <c r="CC45" i="1"/>
  <c r="CC53" i="1"/>
  <c r="CC57" i="1"/>
  <c r="CC59" i="1"/>
  <c r="CC63" i="1"/>
  <c r="CC67" i="1"/>
  <c r="CC71" i="1"/>
  <c r="CC75" i="1"/>
  <c r="CC79" i="1"/>
  <c r="CC83" i="1"/>
  <c r="CC87" i="1"/>
  <c r="CC91" i="1"/>
  <c r="CC95" i="1"/>
  <c r="CC99" i="1"/>
  <c r="CC103" i="1"/>
  <c r="CC107" i="1"/>
  <c r="CC111" i="1"/>
  <c r="CC115" i="1"/>
  <c r="CC119" i="1"/>
  <c r="CC123" i="1"/>
  <c r="CC54" i="1"/>
  <c r="CC58" i="1"/>
  <c r="CC60" i="1"/>
  <c r="CC64" i="1"/>
  <c r="CC68" i="1"/>
  <c r="CC72" i="1"/>
  <c r="CC76" i="1"/>
  <c r="CC80" i="1"/>
  <c r="CC84" i="1"/>
  <c r="CC88" i="1"/>
  <c r="CC92" i="1"/>
  <c r="CC96" i="1"/>
  <c r="CC100" i="1"/>
  <c r="CC104" i="1"/>
  <c r="CC108" i="1"/>
  <c r="CC112" i="1"/>
  <c r="CC116" i="1"/>
  <c r="CC120" i="1"/>
  <c r="CC124" i="1"/>
  <c r="CC50" i="1"/>
  <c r="CC51" i="1"/>
  <c r="CC52" i="1"/>
  <c r="CC55" i="1"/>
  <c r="CC61" i="1"/>
  <c r="CC65" i="1"/>
  <c r="CC69" i="1"/>
  <c r="CC73" i="1"/>
  <c r="CC77" i="1"/>
  <c r="CC81" i="1"/>
  <c r="CC85" i="1"/>
  <c r="CC89" i="1"/>
  <c r="CC93" i="1"/>
  <c r="CC97" i="1"/>
  <c r="CC101" i="1"/>
  <c r="CC105" i="1"/>
  <c r="CC109" i="1"/>
  <c r="CC113" i="1"/>
  <c r="CC117" i="1"/>
  <c r="CC121" i="1"/>
  <c r="CC125" i="1"/>
  <c r="CC49" i="1"/>
  <c r="CC56" i="1"/>
  <c r="CC62" i="1"/>
  <c r="CC66" i="1"/>
  <c r="CC70" i="1"/>
  <c r="CC74" i="1"/>
  <c r="CC78" i="1"/>
  <c r="CC82" i="1"/>
  <c r="CC86" i="1"/>
  <c r="CC90" i="1"/>
  <c r="CC94" i="1"/>
  <c r="CC98" i="1"/>
  <c r="CC102" i="1"/>
  <c r="CC106" i="1"/>
  <c r="CC110" i="1"/>
  <c r="CC114" i="1"/>
  <c r="CC118" i="1"/>
  <c r="CC122" i="1"/>
  <c r="CC126" i="1"/>
  <c r="BI6" i="1" l="1"/>
  <c r="AK6" i="1" s="1"/>
  <c r="AK22" i="1" s="1"/>
  <c r="BH7" i="1"/>
  <c r="BI3" i="1"/>
  <c r="AY3" i="1" s="1"/>
  <c r="BI5" i="1"/>
  <c r="BG5" i="1" s="1"/>
  <c r="BF5" i="1" s="1"/>
  <c r="BH4" i="1"/>
  <c r="BJ4" i="1" s="1"/>
  <c r="BA4" i="1" s="1"/>
  <c r="BB3" i="1"/>
  <c r="BA3" i="1"/>
  <c r="BI2" i="1"/>
  <c r="BH2" i="1"/>
  <c r="BJ2" i="1" s="1"/>
  <c r="BA2" i="1" s="1"/>
  <c r="BB6" i="1"/>
  <c r="BA6" i="1"/>
  <c r="AY7" i="1"/>
  <c r="AX7" i="1"/>
  <c r="AK7" i="1"/>
  <c r="AK23" i="1" s="1"/>
  <c r="AV6" i="1"/>
  <c r="B16" i="1" s="1"/>
  <c r="B49" i="1" s="1"/>
  <c r="AI6" i="1"/>
  <c r="AI22" i="1" s="1"/>
  <c r="AU6" i="1"/>
  <c r="AT6" i="1"/>
  <c r="BI13" i="1"/>
  <c r="BH13" i="1"/>
  <c r="BJ13" i="1" s="1"/>
  <c r="BB13" i="1" s="1"/>
  <c r="BB4" i="1"/>
  <c r="BI10" i="1"/>
  <c r="BH10" i="1"/>
  <c r="AT3" i="1"/>
  <c r="AV3" i="1"/>
  <c r="I6" i="1" s="1"/>
  <c r="I39" i="1" s="1"/>
  <c r="AI3" i="1"/>
  <c r="AI19" i="1" s="1"/>
  <c r="AU3" i="1"/>
  <c r="AT5" i="1"/>
  <c r="AV5" i="1"/>
  <c r="W6" i="1" s="1"/>
  <c r="W39" i="1" s="1"/>
  <c r="AI5" i="1"/>
  <c r="AI21" i="1" s="1"/>
  <c r="AU5" i="1"/>
  <c r="AX6" i="1"/>
  <c r="BI11" i="1"/>
  <c r="BH11" i="1"/>
  <c r="BI12" i="1"/>
  <c r="BH12" i="1"/>
  <c r="BJ12" i="1" s="1"/>
  <c r="BA12" i="1" s="1"/>
  <c r="AK5" i="1"/>
  <c r="AK21" i="1" s="1"/>
  <c r="AI4" i="1"/>
  <c r="AI20" i="1" s="1"/>
  <c r="AU4" i="1"/>
  <c r="AT4" i="1"/>
  <c r="BB5" i="1"/>
  <c r="BA5" i="1"/>
  <c r="BI8" i="1"/>
  <c r="BH8" i="1"/>
  <c r="BI9" i="1"/>
  <c r="BH9" i="1"/>
  <c r="BG7" i="1"/>
  <c r="AT7" i="1"/>
  <c r="AV7" i="1"/>
  <c r="I16" i="1" s="1"/>
  <c r="I49" i="1" s="1"/>
  <c r="AI7" i="1"/>
  <c r="AI23" i="1" s="1"/>
  <c r="AU7" i="1"/>
  <c r="BJ7" i="1"/>
  <c r="AY4" i="1"/>
  <c r="AX4" i="1"/>
  <c r="AK4" i="1"/>
  <c r="AK20" i="1" s="1"/>
  <c r="AV4" i="1" l="1"/>
  <c r="P6" i="1" s="1"/>
  <c r="P39" i="1" s="1"/>
  <c r="BG4" i="1"/>
  <c r="BF4" i="1" s="1"/>
  <c r="AG4" i="1" s="1"/>
  <c r="AY6" i="1"/>
  <c r="BG6" i="1"/>
  <c r="BF6" i="1" s="1"/>
  <c r="AX5" i="1"/>
  <c r="AY5" i="1"/>
  <c r="BB2" i="1"/>
  <c r="AK3" i="1"/>
  <c r="AK19" i="1" s="1"/>
  <c r="AZ19" i="1" s="1"/>
  <c r="BG3" i="1"/>
  <c r="BF3" i="1" s="1"/>
  <c r="AP3" i="1" s="1"/>
  <c r="K6" i="1" s="1"/>
  <c r="K39" i="1" s="1"/>
  <c r="AX3" i="1"/>
  <c r="BB12" i="1"/>
  <c r="BA13" i="1"/>
  <c r="AY9" i="1"/>
  <c r="AX9" i="1"/>
  <c r="AK9" i="1"/>
  <c r="AK25" i="1" s="1"/>
  <c r="AH40" i="1"/>
  <c r="AS20" i="1"/>
  <c r="AR20" i="1"/>
  <c r="AV12" i="1"/>
  <c r="P26" i="1" s="1"/>
  <c r="P59" i="1" s="1"/>
  <c r="AI12" i="1"/>
  <c r="AI28" i="1" s="1"/>
  <c r="AU12" i="1"/>
  <c r="BG12" i="1"/>
  <c r="BF12" i="1" s="1"/>
  <c r="AT12" i="1"/>
  <c r="BG11" i="1"/>
  <c r="AT11" i="1"/>
  <c r="AV11" i="1"/>
  <c r="I26" i="1" s="1"/>
  <c r="I59" i="1" s="1"/>
  <c r="AI11" i="1"/>
  <c r="AI27" i="1" s="1"/>
  <c r="AU11" i="1"/>
  <c r="BJ11" i="1"/>
  <c r="AT22" i="1"/>
  <c r="AV22" i="1"/>
  <c r="BB22" i="1" s="1"/>
  <c r="AZ22" i="1"/>
  <c r="AU22" i="1"/>
  <c r="BA22" i="1" s="1"/>
  <c r="AH41" i="1"/>
  <c r="AR21" i="1"/>
  <c r="AS21" i="1"/>
  <c r="AQ3" i="1"/>
  <c r="L6" i="1" s="1"/>
  <c r="L39" i="1" s="1"/>
  <c r="AH42" i="1"/>
  <c r="AS22" i="1"/>
  <c r="AR22" i="1"/>
  <c r="AY2" i="1"/>
  <c r="AX2" i="1"/>
  <c r="AK2" i="1"/>
  <c r="AK18" i="1" s="1"/>
  <c r="BB7" i="1"/>
  <c r="BA7" i="1"/>
  <c r="AV8" i="1"/>
  <c r="P16" i="1" s="1"/>
  <c r="P49" i="1" s="1"/>
  <c r="AI8" i="1"/>
  <c r="AI24" i="1" s="1"/>
  <c r="AU8" i="1"/>
  <c r="BG8" i="1"/>
  <c r="AT8" i="1"/>
  <c r="BJ8" i="1"/>
  <c r="AY12" i="1"/>
  <c r="AX12" i="1"/>
  <c r="AK12" i="1"/>
  <c r="AK28" i="1" s="1"/>
  <c r="AY11" i="1"/>
  <c r="AX11" i="1"/>
  <c r="AK11" i="1"/>
  <c r="AK27" i="1" s="1"/>
  <c r="AH39" i="1"/>
  <c r="AR19" i="1"/>
  <c r="AS19" i="1"/>
  <c r="AV10" i="1"/>
  <c r="B26" i="1" s="1"/>
  <c r="B59" i="1" s="1"/>
  <c r="AI10" i="1"/>
  <c r="AI26" i="1" s="1"/>
  <c r="AU10" i="1"/>
  <c r="BG10" i="1"/>
  <c r="AT10" i="1"/>
  <c r="BJ10" i="1"/>
  <c r="BG13" i="1"/>
  <c r="BF13" i="1" s="1"/>
  <c r="AT13" i="1"/>
  <c r="AV13" i="1"/>
  <c r="W26" i="1" s="1"/>
  <c r="W59" i="1" s="1"/>
  <c r="AI13" i="1"/>
  <c r="AI29" i="1" s="1"/>
  <c r="AU13" i="1"/>
  <c r="AT20" i="1"/>
  <c r="AV20" i="1"/>
  <c r="BB20" i="1" s="1"/>
  <c r="AZ20" i="1"/>
  <c r="AU20" i="1"/>
  <c r="BA20" i="1" s="1"/>
  <c r="BF7" i="1"/>
  <c r="AX8" i="1"/>
  <c r="AK8" i="1"/>
  <c r="AK24" i="1" s="1"/>
  <c r="AY8" i="1"/>
  <c r="AQ4" i="1"/>
  <c r="S6" i="1" s="1"/>
  <c r="S39" i="1" s="1"/>
  <c r="AP4" i="1"/>
  <c r="R6" i="1" s="1"/>
  <c r="R39" i="1" s="1"/>
  <c r="AV21" i="1"/>
  <c r="BB21" i="1" s="1"/>
  <c r="AZ21" i="1"/>
  <c r="AU21" i="1"/>
  <c r="BA21" i="1" s="1"/>
  <c r="AT21" i="1"/>
  <c r="AY10" i="1"/>
  <c r="AX10" i="1"/>
  <c r="AK10" i="1"/>
  <c r="AK26" i="1" s="1"/>
  <c r="AY13" i="1"/>
  <c r="AX13" i="1"/>
  <c r="AK13" i="1"/>
  <c r="AK29" i="1" s="1"/>
  <c r="AQ6" i="1"/>
  <c r="E16" i="1" s="1"/>
  <c r="E49" i="1" s="1"/>
  <c r="AP6" i="1"/>
  <c r="D16" i="1" s="1"/>
  <c r="D49" i="1" s="1"/>
  <c r="AG6" i="1"/>
  <c r="AR6" i="1"/>
  <c r="F16" i="1" s="1"/>
  <c r="F49" i="1" s="1"/>
  <c r="AV23" i="1"/>
  <c r="BB23" i="1" s="1"/>
  <c r="AZ23" i="1"/>
  <c r="AU23" i="1"/>
  <c r="BA23" i="1" s="1"/>
  <c r="AT23" i="1"/>
  <c r="AH43" i="1"/>
  <c r="AR23" i="1"/>
  <c r="AS23" i="1"/>
  <c r="BG9" i="1"/>
  <c r="AT9" i="1"/>
  <c r="AU9" i="1"/>
  <c r="AV9" i="1"/>
  <c r="W16" i="1" s="1"/>
  <c r="W49" i="1" s="1"/>
  <c r="AI9" i="1"/>
  <c r="AI25" i="1" s="1"/>
  <c r="BJ9" i="1"/>
  <c r="AR5" i="1"/>
  <c r="AA6" i="1" s="1"/>
  <c r="AA39" i="1" s="1"/>
  <c r="AQ5" i="1"/>
  <c r="Z6" i="1" s="1"/>
  <c r="Z39" i="1" s="1"/>
  <c r="AP5" i="1"/>
  <c r="Y6" i="1" s="1"/>
  <c r="Y39" i="1" s="1"/>
  <c r="AG5" i="1"/>
  <c r="AV2" i="1"/>
  <c r="B6" i="1" s="1"/>
  <c r="B39" i="1" s="1"/>
  <c r="AI2" i="1"/>
  <c r="AI18" i="1" s="1"/>
  <c r="AU2" i="1"/>
  <c r="BG2" i="1"/>
  <c r="BF2" i="1" s="1"/>
  <c r="AT2" i="1"/>
  <c r="AR4" i="1" l="1"/>
  <c r="T6" i="1" s="1"/>
  <c r="T39" i="1" s="1"/>
  <c r="AV19" i="1"/>
  <c r="BB19" i="1" s="1"/>
  <c r="AR3" i="1"/>
  <c r="M6" i="1" s="1"/>
  <c r="M39" i="1" s="1"/>
  <c r="AG3" i="1"/>
  <c r="AG19" i="1" s="1"/>
  <c r="AT19" i="1"/>
  <c r="AU19" i="1"/>
  <c r="BA19" i="1" s="1"/>
  <c r="BC19" i="1" s="1"/>
  <c r="BD19" i="1" s="1"/>
  <c r="BC20" i="1"/>
  <c r="BD20" i="1" s="1"/>
  <c r="O37" i="1" s="1"/>
  <c r="AH45" i="1"/>
  <c r="AR25" i="1"/>
  <c r="AS25" i="1"/>
  <c r="BF9" i="1"/>
  <c r="AT29" i="1"/>
  <c r="AV29" i="1"/>
  <c r="BB29" i="1" s="1"/>
  <c r="AU29" i="1"/>
  <c r="BA29" i="1" s="1"/>
  <c r="AZ29" i="1"/>
  <c r="BC21" i="1"/>
  <c r="BD21" i="1" s="1"/>
  <c r="AV27" i="1"/>
  <c r="BB27" i="1" s="1"/>
  <c r="AZ27" i="1"/>
  <c r="AU27" i="1"/>
  <c r="BA27" i="1" s="1"/>
  <c r="AT27" i="1"/>
  <c r="BF8" i="1"/>
  <c r="BC22" i="1"/>
  <c r="BD22" i="1" s="1"/>
  <c r="BF11" i="1"/>
  <c r="AH48" i="1"/>
  <c r="AR28" i="1"/>
  <c r="AS28" i="1"/>
  <c r="AP40" i="1"/>
  <c r="AO40" i="1"/>
  <c r="AH38" i="1"/>
  <c r="AS18" i="1"/>
  <c r="AR18" i="1"/>
  <c r="AG22" i="1"/>
  <c r="AM6" i="1"/>
  <c r="AM22" i="1" s="1"/>
  <c r="AR7" i="1"/>
  <c r="M16" i="1" s="1"/>
  <c r="M49" i="1" s="1"/>
  <c r="AQ7" i="1"/>
  <c r="L16" i="1" s="1"/>
  <c r="L49" i="1" s="1"/>
  <c r="AP7" i="1"/>
  <c r="K16" i="1" s="1"/>
  <c r="K49" i="1" s="1"/>
  <c r="AG7" i="1"/>
  <c r="BF10" i="1"/>
  <c r="AH47" i="1"/>
  <c r="AR27" i="1"/>
  <c r="AS27" i="1"/>
  <c r="AV25" i="1"/>
  <c r="BB25" i="1" s="1"/>
  <c r="AZ25" i="1"/>
  <c r="AU25" i="1"/>
  <c r="BA25" i="1" s="1"/>
  <c r="AT25" i="1"/>
  <c r="BC23" i="1"/>
  <c r="BD23" i="1" s="1"/>
  <c r="AR13" i="1"/>
  <c r="AA26" i="1" s="1"/>
  <c r="AA59" i="1" s="1"/>
  <c r="AQ13" i="1"/>
  <c r="Z26" i="1" s="1"/>
  <c r="Z59" i="1" s="1"/>
  <c r="AP13" i="1"/>
  <c r="Y26" i="1" s="1"/>
  <c r="Y59" i="1" s="1"/>
  <c r="AG13" i="1"/>
  <c r="BB8" i="1"/>
  <c r="BA8" i="1"/>
  <c r="AH44" i="1"/>
  <c r="AS24" i="1"/>
  <c r="AR24" i="1"/>
  <c r="AT18" i="1"/>
  <c r="AV18" i="1"/>
  <c r="BB18" i="1" s="1"/>
  <c r="AZ18" i="1"/>
  <c r="AU18" i="1"/>
  <c r="BA18" i="1" s="1"/>
  <c r="AP41" i="1"/>
  <c r="AO41" i="1"/>
  <c r="AQ12" i="1"/>
  <c r="S26" i="1" s="1"/>
  <c r="S59" i="1" s="1"/>
  <c r="AP12" i="1"/>
  <c r="R26" i="1" s="1"/>
  <c r="R59" i="1" s="1"/>
  <c r="AG12" i="1"/>
  <c r="AR12" i="1"/>
  <c r="T26" i="1" s="1"/>
  <c r="T59" i="1" s="1"/>
  <c r="AQ2" i="1"/>
  <c r="E6" i="1" s="1"/>
  <c r="E39" i="1" s="1"/>
  <c r="AP2" i="1"/>
  <c r="D6" i="1" s="1"/>
  <c r="D39" i="1" s="1"/>
  <c r="AG2" i="1"/>
  <c r="AR2" i="1"/>
  <c r="F6" i="1" s="1"/>
  <c r="F39" i="1" s="1"/>
  <c r="AG21" i="1"/>
  <c r="AM5" i="1"/>
  <c r="AM21" i="1" s="1"/>
  <c r="BB9" i="1"/>
  <c r="BA9" i="1"/>
  <c r="AP43" i="1"/>
  <c r="AO43" i="1"/>
  <c r="AT26" i="1"/>
  <c r="AV26" i="1"/>
  <c r="BB26" i="1" s="1"/>
  <c r="AZ26" i="1"/>
  <c r="AU26" i="1"/>
  <c r="BA26" i="1" s="1"/>
  <c r="AG20" i="1"/>
  <c r="AM4" i="1"/>
  <c r="AM20" i="1" s="1"/>
  <c r="AT24" i="1"/>
  <c r="AV24" i="1"/>
  <c r="BB24" i="1" s="1"/>
  <c r="AZ24" i="1"/>
  <c r="AU24" i="1"/>
  <c r="BA24" i="1" s="1"/>
  <c r="AH49" i="1"/>
  <c r="AS29" i="1"/>
  <c r="AR29" i="1"/>
  <c r="BB10" i="1"/>
  <c r="BA10" i="1"/>
  <c r="AH46" i="1"/>
  <c r="AS26" i="1"/>
  <c r="AR26" i="1"/>
  <c r="AP39" i="1"/>
  <c r="AO39" i="1"/>
  <c r="AV28" i="1"/>
  <c r="BB28" i="1" s="1"/>
  <c r="AZ28" i="1"/>
  <c r="AU28" i="1"/>
  <c r="BA28" i="1" s="1"/>
  <c r="AT28" i="1"/>
  <c r="AO42" i="1"/>
  <c r="AP42" i="1"/>
  <c r="BB11" i="1"/>
  <c r="BA11" i="1"/>
  <c r="O4" i="1" l="1"/>
  <c r="AM3" i="1"/>
  <c r="AM19" i="1" s="1"/>
  <c r="BC24" i="1"/>
  <c r="BD24" i="1" s="1"/>
  <c r="BC28" i="1"/>
  <c r="BD28" i="1" s="1"/>
  <c r="O24" i="1" s="1"/>
  <c r="BC26" i="1"/>
  <c r="BD26" i="1" s="1"/>
  <c r="A24" i="1" s="1"/>
  <c r="BC18" i="1"/>
  <c r="BD18" i="1" s="1"/>
  <c r="AG18" i="1"/>
  <c r="AM2" i="1"/>
  <c r="AM18" i="1" s="1"/>
  <c r="AG28" i="1"/>
  <c r="AM12" i="1"/>
  <c r="AM28" i="1" s="1"/>
  <c r="AP44" i="1"/>
  <c r="AO44" i="1"/>
  <c r="BC25" i="1"/>
  <c r="BD25" i="1" s="1"/>
  <c r="AP47" i="1"/>
  <c r="AO47" i="1"/>
  <c r="AP48" i="1"/>
  <c r="AO48" i="1"/>
  <c r="AG39" i="1"/>
  <c r="AQ19" i="1"/>
  <c r="AP19" i="1"/>
  <c r="AO19" i="1"/>
  <c r="BC29" i="1"/>
  <c r="BD29" i="1" s="1"/>
  <c r="AP9" i="1"/>
  <c r="Y16" i="1" s="1"/>
  <c r="Y49" i="1" s="1"/>
  <c r="AG9" i="1"/>
  <c r="AQ9" i="1"/>
  <c r="Z16" i="1" s="1"/>
  <c r="Z49" i="1" s="1"/>
  <c r="AR9" i="1"/>
  <c r="AA16" i="1" s="1"/>
  <c r="AA49" i="1" s="1"/>
  <c r="T45" i="1"/>
  <c r="T44" i="1"/>
  <c r="R43" i="1"/>
  <c r="S40" i="1"/>
  <c r="S44" i="1"/>
  <c r="S43" i="1"/>
  <c r="R42" i="1"/>
  <c r="AX21" i="1"/>
  <c r="AW21" i="1"/>
  <c r="AQ10" i="1"/>
  <c r="E26" i="1" s="1"/>
  <c r="E59" i="1" s="1"/>
  <c r="AP10" i="1"/>
  <c r="D26" i="1" s="1"/>
  <c r="D59" i="1" s="1"/>
  <c r="AG10" i="1"/>
  <c r="AR10" i="1"/>
  <c r="F26" i="1" s="1"/>
  <c r="F59" i="1" s="1"/>
  <c r="AR11" i="1"/>
  <c r="M26" i="1" s="1"/>
  <c r="M59" i="1" s="1"/>
  <c r="AQ11" i="1"/>
  <c r="L26" i="1" s="1"/>
  <c r="L59" i="1" s="1"/>
  <c r="AP11" i="1"/>
  <c r="K26" i="1" s="1"/>
  <c r="K59" i="1" s="1"/>
  <c r="AG11" i="1"/>
  <c r="AQ8" i="1"/>
  <c r="S16" i="1" s="1"/>
  <c r="S49" i="1" s="1"/>
  <c r="AR8" i="1"/>
  <c r="T16" i="1" s="1"/>
  <c r="T49" i="1" s="1"/>
  <c r="AG8" i="1"/>
  <c r="AP8" i="1"/>
  <c r="R16" i="1" s="1"/>
  <c r="R49" i="1" s="1"/>
  <c r="BC27" i="1"/>
  <c r="BD27" i="1" s="1"/>
  <c r="AP46" i="1"/>
  <c r="AO46" i="1"/>
  <c r="AX20" i="1"/>
  <c r="AW20" i="1"/>
  <c r="AG41" i="1"/>
  <c r="AQ21" i="1"/>
  <c r="AP21" i="1"/>
  <c r="AO21" i="1"/>
  <c r="AG23" i="1"/>
  <c r="AM7" i="1"/>
  <c r="AM23" i="1" s="1"/>
  <c r="AX22" i="1"/>
  <c r="AW22" i="1"/>
  <c r="AP38" i="1"/>
  <c r="AO38" i="1"/>
  <c r="A47" i="1"/>
  <c r="A14" i="1"/>
  <c r="H37" i="1"/>
  <c r="H4" i="1"/>
  <c r="AP49" i="1"/>
  <c r="AO49" i="1"/>
  <c r="O47" i="1"/>
  <c r="O14" i="1"/>
  <c r="AG40" i="1"/>
  <c r="AP20" i="1"/>
  <c r="AO20" i="1"/>
  <c r="AQ20" i="1"/>
  <c r="A37" i="1"/>
  <c r="A4" i="1"/>
  <c r="AG29" i="1"/>
  <c r="AM13" i="1"/>
  <c r="AM29" i="1" s="1"/>
  <c r="H47" i="1"/>
  <c r="H14" i="1"/>
  <c r="AG42" i="1"/>
  <c r="AP22" i="1"/>
  <c r="AO22" i="1"/>
  <c r="AQ22" i="1"/>
  <c r="AX19" i="1"/>
  <c r="AW19" i="1"/>
  <c r="V37" i="1"/>
  <c r="V4" i="1"/>
  <c r="AO45" i="1"/>
  <c r="AP45" i="1"/>
  <c r="A57" i="1" l="1"/>
  <c r="O57" i="1"/>
  <c r="S60" i="1" s="1"/>
  <c r="AK42" i="1"/>
  <c r="AN42" i="1"/>
  <c r="BG42" i="1" s="1"/>
  <c r="F51" i="1" s="1"/>
  <c r="AM42" i="1"/>
  <c r="AY42" i="1" s="1"/>
  <c r="E51" i="1" s="1"/>
  <c r="AI42" i="1"/>
  <c r="AL42" i="1"/>
  <c r="AG49" i="1"/>
  <c r="AP29" i="1"/>
  <c r="AO29" i="1"/>
  <c r="AQ29" i="1"/>
  <c r="R52" i="1"/>
  <c r="T54" i="1"/>
  <c r="S53" i="1"/>
  <c r="S50" i="1"/>
  <c r="T55" i="1"/>
  <c r="S54" i="1"/>
  <c r="R53" i="1"/>
  <c r="T64" i="1"/>
  <c r="S63" i="1"/>
  <c r="S64" i="1"/>
  <c r="R63" i="1"/>
  <c r="E53" i="1"/>
  <c r="F55" i="1"/>
  <c r="D53" i="1"/>
  <c r="F54" i="1"/>
  <c r="E50" i="1"/>
  <c r="E54" i="1"/>
  <c r="D52" i="1"/>
  <c r="AM11" i="1"/>
  <c r="AM27" i="1" s="1"/>
  <c r="AG27" i="1"/>
  <c r="AG26" i="1"/>
  <c r="AM10" i="1"/>
  <c r="AM26" i="1" s="1"/>
  <c r="V47" i="1"/>
  <c r="V14" i="1"/>
  <c r="AG48" i="1"/>
  <c r="AQ28" i="1"/>
  <c r="AP28" i="1"/>
  <c r="AO28" i="1"/>
  <c r="AG24" i="1"/>
  <c r="AM8" i="1"/>
  <c r="AM24" i="1" s="1"/>
  <c r="V57" i="1"/>
  <c r="V24" i="1"/>
  <c r="AL39" i="1"/>
  <c r="AK39" i="1"/>
  <c r="AN39" i="1"/>
  <c r="BG39" i="1" s="1"/>
  <c r="M41" i="1" s="1"/>
  <c r="AM39" i="1"/>
  <c r="AY39" i="1" s="1"/>
  <c r="L41" i="1" s="1"/>
  <c r="AI39" i="1"/>
  <c r="AX18" i="1"/>
  <c r="AW18" i="1"/>
  <c r="AA44" i="1"/>
  <c r="AA45" i="1"/>
  <c r="Z44" i="1"/>
  <c r="Z43" i="1"/>
  <c r="Y42" i="1"/>
  <c r="Z40" i="1"/>
  <c r="Y43" i="1"/>
  <c r="M55" i="1"/>
  <c r="M54" i="1"/>
  <c r="K52" i="1"/>
  <c r="L50" i="1"/>
  <c r="L54" i="1"/>
  <c r="L53" i="1"/>
  <c r="K53" i="1"/>
  <c r="F45" i="1"/>
  <c r="F44" i="1"/>
  <c r="E44" i="1"/>
  <c r="E43" i="1"/>
  <c r="D42" i="1"/>
  <c r="D43" i="1"/>
  <c r="E40" i="1"/>
  <c r="AM40" i="1"/>
  <c r="AY40" i="1" s="1"/>
  <c r="S41" i="1" s="1"/>
  <c r="AI40" i="1"/>
  <c r="AL40" i="1"/>
  <c r="AK40" i="1"/>
  <c r="AN40" i="1"/>
  <c r="BG40" i="1" s="1"/>
  <c r="T41" i="1" s="1"/>
  <c r="M45" i="1"/>
  <c r="M44" i="1"/>
  <c r="L44" i="1"/>
  <c r="L40" i="1"/>
  <c r="L43" i="1"/>
  <c r="K42" i="1"/>
  <c r="K43" i="1"/>
  <c r="AX23" i="1"/>
  <c r="AW23" i="1"/>
  <c r="F64" i="1"/>
  <c r="E60" i="1"/>
  <c r="E64" i="1"/>
  <c r="D62" i="1"/>
  <c r="E63" i="1"/>
  <c r="F65" i="1"/>
  <c r="D63" i="1"/>
  <c r="AG38" i="1"/>
  <c r="AP18" i="1"/>
  <c r="AO18" i="1"/>
  <c r="AQ18" i="1"/>
  <c r="AX29" i="1"/>
  <c r="AW29" i="1"/>
  <c r="AG43" i="1"/>
  <c r="AQ23" i="1"/>
  <c r="AP23" i="1"/>
  <c r="AO23" i="1"/>
  <c r="AN41" i="1"/>
  <c r="BG41" i="1" s="1"/>
  <c r="AA41" i="1" s="1"/>
  <c r="AM41" i="1"/>
  <c r="AY41" i="1" s="1"/>
  <c r="Z41" i="1" s="1"/>
  <c r="AI41" i="1"/>
  <c r="AL41" i="1"/>
  <c r="AK41" i="1"/>
  <c r="H57" i="1"/>
  <c r="H24" i="1"/>
  <c r="AM9" i="1"/>
  <c r="AM25" i="1" s="1"/>
  <c r="AG25" i="1"/>
  <c r="AX28" i="1"/>
  <c r="AW28" i="1"/>
  <c r="T65" i="1" l="1"/>
  <c r="R62" i="1"/>
  <c r="AG45" i="1"/>
  <c r="AQ25" i="1"/>
  <c r="AP25" i="1"/>
  <c r="AO25" i="1"/>
  <c r="AS39" i="1"/>
  <c r="AR39" i="1"/>
  <c r="AQ39" i="1"/>
  <c r="AJ39" i="1"/>
  <c r="AG44" i="1"/>
  <c r="AP24" i="1"/>
  <c r="AO24" i="1"/>
  <c r="AQ24" i="1"/>
  <c r="AA54" i="1"/>
  <c r="Y53" i="1"/>
  <c r="Z50" i="1"/>
  <c r="Z54" i="1"/>
  <c r="AA55" i="1"/>
  <c r="Y52" i="1"/>
  <c r="Z53" i="1"/>
  <c r="AX27" i="1"/>
  <c r="AW27" i="1"/>
  <c r="AS42" i="1"/>
  <c r="AR42" i="1"/>
  <c r="AQ42" i="1"/>
  <c r="AJ42" i="1"/>
  <c r="AX25" i="1"/>
  <c r="AW25" i="1"/>
  <c r="AR41" i="1"/>
  <c r="AQ41" i="1"/>
  <c r="AS41" i="1"/>
  <c r="AJ41" i="1"/>
  <c r="AQ40" i="1"/>
  <c r="AS40" i="1"/>
  <c r="AR40" i="1"/>
  <c r="AJ40" i="1"/>
  <c r="AX26" i="1"/>
  <c r="AW26" i="1"/>
  <c r="AA65" i="1"/>
  <c r="Y62" i="1"/>
  <c r="Z63" i="1"/>
  <c r="AA64" i="1"/>
  <c r="Y63" i="1"/>
  <c r="Z60" i="1"/>
  <c r="Z64" i="1"/>
  <c r="AN48" i="1"/>
  <c r="BG48" i="1" s="1"/>
  <c r="T61" i="1" s="1"/>
  <c r="AM48" i="1"/>
  <c r="AY48" i="1" s="1"/>
  <c r="S61" i="1" s="1"/>
  <c r="AI48" i="1"/>
  <c r="AL48" i="1"/>
  <c r="AK48" i="1"/>
  <c r="AG46" i="1"/>
  <c r="AP26" i="1"/>
  <c r="AO26" i="1"/>
  <c r="AQ26" i="1"/>
  <c r="AL49" i="1"/>
  <c r="AN49" i="1"/>
  <c r="BG49" i="1" s="1"/>
  <c r="AA61" i="1" s="1"/>
  <c r="AI49" i="1"/>
  <c r="AM49" i="1"/>
  <c r="AY49" i="1" s="1"/>
  <c r="Z61" i="1" s="1"/>
  <c r="AK49" i="1"/>
  <c r="K63" i="1"/>
  <c r="M65" i="1"/>
  <c r="M64" i="1"/>
  <c r="K62" i="1"/>
  <c r="L60" i="1"/>
  <c r="L64" i="1"/>
  <c r="L63" i="1"/>
  <c r="AU41" i="1"/>
  <c r="AT41" i="1"/>
  <c r="AL43" i="1"/>
  <c r="AK43" i="1"/>
  <c r="AN43" i="1"/>
  <c r="BG43" i="1" s="1"/>
  <c r="M51" i="1" s="1"/>
  <c r="AM43" i="1"/>
  <c r="AY43" i="1" s="1"/>
  <c r="L51" i="1" s="1"/>
  <c r="AI43" i="1"/>
  <c r="AM38" i="1"/>
  <c r="AY38" i="1" s="1"/>
  <c r="E41" i="1" s="1"/>
  <c r="AI38" i="1"/>
  <c r="AL38" i="1"/>
  <c r="AK38" i="1"/>
  <c r="AN38" i="1"/>
  <c r="BG38" i="1" s="1"/>
  <c r="F41" i="1" s="1"/>
  <c r="AU40" i="1"/>
  <c r="AT40" i="1"/>
  <c r="AT39" i="1"/>
  <c r="AU39" i="1"/>
  <c r="AX24" i="1"/>
  <c r="AW24" i="1"/>
  <c r="AG47" i="1"/>
  <c r="AQ27" i="1"/>
  <c r="AP27" i="1"/>
  <c r="AO27" i="1"/>
  <c r="AU42" i="1"/>
  <c r="AT42" i="1"/>
  <c r="AM47" i="1" l="1"/>
  <c r="AY47" i="1" s="1"/>
  <c r="L61" i="1" s="1"/>
  <c r="AI47" i="1"/>
  <c r="AL47" i="1"/>
  <c r="AK47" i="1"/>
  <c r="AN47" i="1"/>
  <c r="BG47" i="1" s="1"/>
  <c r="M61" i="1" s="1"/>
  <c r="AU38" i="1"/>
  <c r="AT38" i="1"/>
  <c r="AS43" i="1"/>
  <c r="AR43" i="1"/>
  <c r="AQ43" i="1"/>
  <c r="AJ43" i="1"/>
  <c r="AR48" i="1"/>
  <c r="AQ48" i="1"/>
  <c r="AS48" i="1"/>
  <c r="AJ48" i="1"/>
  <c r="S38" i="1"/>
  <c r="BA40" i="1"/>
  <c r="AA38" i="1"/>
  <c r="BI41" i="1"/>
  <c r="F48" i="1"/>
  <c r="BI42" i="1"/>
  <c r="AM44" i="1"/>
  <c r="AY44" i="1" s="1"/>
  <c r="S51" i="1" s="1"/>
  <c r="AI44" i="1"/>
  <c r="AL44" i="1"/>
  <c r="AK44" i="1"/>
  <c r="AN44" i="1"/>
  <c r="BG44" i="1" s="1"/>
  <c r="T51" i="1" s="1"/>
  <c r="L38" i="1"/>
  <c r="BA39" i="1"/>
  <c r="AT49" i="1"/>
  <c r="AU49" i="1"/>
  <c r="AL46" i="1"/>
  <c r="AK46" i="1"/>
  <c r="AN46" i="1"/>
  <c r="BG46" i="1" s="1"/>
  <c r="F61" i="1" s="1"/>
  <c r="AM46" i="1"/>
  <c r="AY46" i="1" s="1"/>
  <c r="E61" i="1" s="1"/>
  <c r="AI46" i="1"/>
  <c r="T38" i="1"/>
  <c r="BI40" i="1"/>
  <c r="Y38" i="1"/>
  <c r="AW41" i="1"/>
  <c r="M38" i="1"/>
  <c r="BI39" i="1"/>
  <c r="AQ38" i="1"/>
  <c r="AS38" i="1"/>
  <c r="AR38" i="1"/>
  <c r="AJ38" i="1"/>
  <c r="AU48" i="1"/>
  <c r="AT48" i="1"/>
  <c r="R38" i="1"/>
  <c r="AW40" i="1"/>
  <c r="Z38" i="1"/>
  <c r="BA41" i="1"/>
  <c r="D48" i="1"/>
  <c r="AW42" i="1"/>
  <c r="AT43" i="1"/>
  <c r="AU43" i="1"/>
  <c r="AR49" i="1"/>
  <c r="AQ49" i="1"/>
  <c r="AS49" i="1"/>
  <c r="AJ49" i="1"/>
  <c r="E48" i="1"/>
  <c r="BA42" i="1"/>
  <c r="K38" i="1"/>
  <c r="AW39" i="1"/>
  <c r="AK45" i="1"/>
  <c r="AN45" i="1"/>
  <c r="BG45" i="1" s="1"/>
  <c r="AA51" i="1" s="1"/>
  <c r="AM45" i="1"/>
  <c r="AY45" i="1" s="1"/>
  <c r="Z51" i="1" s="1"/>
  <c r="AI45" i="1"/>
  <c r="AL45" i="1"/>
  <c r="AS45" i="1" l="1"/>
  <c r="AR45" i="1"/>
  <c r="AQ45" i="1"/>
  <c r="AJ45" i="1"/>
  <c r="K40" i="1"/>
  <c r="AX39" i="1"/>
  <c r="Z58" i="1"/>
  <c r="BA49" i="1"/>
  <c r="E38" i="1"/>
  <c r="BA38" i="1"/>
  <c r="BK39" i="1"/>
  <c r="L42" i="1" s="1"/>
  <c r="BJ39" i="1"/>
  <c r="BL39" i="1"/>
  <c r="M42" i="1" s="1"/>
  <c r="BL40" i="1"/>
  <c r="T42" i="1" s="1"/>
  <c r="BK40" i="1"/>
  <c r="S42" i="1" s="1"/>
  <c r="BJ40" i="1"/>
  <c r="AQ44" i="1"/>
  <c r="AS44" i="1"/>
  <c r="AR44" i="1"/>
  <c r="AJ44" i="1"/>
  <c r="BL41" i="1"/>
  <c r="AA42" i="1" s="1"/>
  <c r="BK41" i="1"/>
  <c r="Z42" i="1" s="1"/>
  <c r="BJ41" i="1"/>
  <c r="M48" i="1"/>
  <c r="BI43" i="1"/>
  <c r="AU47" i="1"/>
  <c r="AT47" i="1"/>
  <c r="BC41" i="1"/>
  <c r="BB41" i="1"/>
  <c r="F38" i="1"/>
  <c r="BI38" i="1"/>
  <c r="AT46" i="1"/>
  <c r="AU46" i="1"/>
  <c r="T58" i="1"/>
  <c r="BI48" i="1"/>
  <c r="BB42" i="1"/>
  <c r="BC42" i="1"/>
  <c r="AA58" i="1"/>
  <c r="BI49" i="1"/>
  <c r="D38" i="1"/>
  <c r="AW38" i="1"/>
  <c r="Y40" i="1"/>
  <c r="AX41" i="1"/>
  <c r="AS46" i="1"/>
  <c r="AR46" i="1"/>
  <c r="AQ46" i="1"/>
  <c r="AJ46" i="1"/>
  <c r="AU44" i="1"/>
  <c r="AT44" i="1"/>
  <c r="BJ42" i="1"/>
  <c r="BL42" i="1"/>
  <c r="F52" i="1" s="1"/>
  <c r="BK42" i="1"/>
  <c r="E52" i="1" s="1"/>
  <c r="BC40" i="1"/>
  <c r="BB40" i="1"/>
  <c r="R58" i="1"/>
  <c r="AW48" i="1"/>
  <c r="K48" i="1"/>
  <c r="AW43" i="1"/>
  <c r="AQ47" i="1"/>
  <c r="AS47" i="1"/>
  <c r="AR47" i="1"/>
  <c r="AJ47" i="1"/>
  <c r="AU45" i="1"/>
  <c r="AT45" i="1"/>
  <c r="Y58" i="1"/>
  <c r="AW49" i="1"/>
  <c r="D50" i="1"/>
  <c r="AX42" i="1"/>
  <c r="R40" i="1"/>
  <c r="AX40" i="1"/>
  <c r="BC39" i="1"/>
  <c r="BB39" i="1"/>
  <c r="S58" i="1"/>
  <c r="BA48" i="1"/>
  <c r="L48" i="1"/>
  <c r="BA43" i="1"/>
  <c r="BC43" i="1" l="1"/>
  <c r="BB43" i="1"/>
  <c r="K50" i="1"/>
  <c r="AX43" i="1"/>
  <c r="AZ42" i="1"/>
  <c r="BD42" i="1" s="1"/>
  <c r="D51" i="1"/>
  <c r="L58" i="1"/>
  <c r="BA47" i="1"/>
  <c r="D58" i="1"/>
  <c r="AW46" i="1"/>
  <c r="BL48" i="1"/>
  <c r="T62" i="1" s="1"/>
  <c r="BK48" i="1"/>
  <c r="S62" i="1" s="1"/>
  <c r="BJ48" i="1"/>
  <c r="BL38" i="1"/>
  <c r="F42" i="1" s="1"/>
  <c r="BK38" i="1"/>
  <c r="E42" i="1" s="1"/>
  <c r="BJ38" i="1"/>
  <c r="S48" i="1"/>
  <c r="BA44" i="1"/>
  <c r="Y48" i="1"/>
  <c r="AW45" i="1"/>
  <c r="AZ41" i="1"/>
  <c r="BD41" i="1" s="1"/>
  <c r="Y41" i="1"/>
  <c r="BC49" i="1"/>
  <c r="BB49" i="1"/>
  <c r="BC48" i="1"/>
  <c r="BB48" i="1"/>
  <c r="M58" i="1"/>
  <c r="BI47" i="1"/>
  <c r="R60" i="1"/>
  <c r="AX48" i="1"/>
  <c r="E58" i="1"/>
  <c r="BA46" i="1"/>
  <c r="D40" i="1"/>
  <c r="AX38" i="1"/>
  <c r="T48" i="1"/>
  <c r="BI44" i="1"/>
  <c r="BC38" i="1"/>
  <c r="BB38" i="1"/>
  <c r="AZ39" i="1"/>
  <c r="BD39" i="1" s="1"/>
  <c r="K41" i="1"/>
  <c r="Z48" i="1"/>
  <c r="BA45" i="1"/>
  <c r="BK49" i="1"/>
  <c r="Z62" i="1" s="1"/>
  <c r="BJ49" i="1"/>
  <c r="BL49" i="1"/>
  <c r="AA62" i="1" s="1"/>
  <c r="AZ40" i="1"/>
  <c r="BD40" i="1" s="1"/>
  <c r="R41" i="1"/>
  <c r="Y60" i="1"/>
  <c r="AX49" i="1"/>
  <c r="K58" i="1"/>
  <c r="AW47" i="1"/>
  <c r="F58" i="1"/>
  <c r="BI46" i="1"/>
  <c r="BK43" i="1"/>
  <c r="L52" i="1" s="1"/>
  <c r="BJ43" i="1"/>
  <c r="BL43" i="1"/>
  <c r="M52" i="1" s="1"/>
  <c r="R48" i="1"/>
  <c r="AW44" i="1"/>
  <c r="AA48" i="1"/>
  <c r="BI45" i="1"/>
  <c r="K60" i="1" l="1"/>
  <c r="AX47" i="1"/>
  <c r="BF39" i="1"/>
  <c r="BE39" i="1"/>
  <c r="BH39" i="1"/>
  <c r="BM39" i="1" s="1"/>
  <c r="M43" i="1" s="1"/>
  <c r="Y50" i="1"/>
  <c r="AX45" i="1"/>
  <c r="BC47" i="1"/>
  <c r="BB47" i="1"/>
  <c r="AZ43" i="1"/>
  <c r="BD43" i="1" s="1"/>
  <c r="K51" i="1"/>
  <c r="R50" i="1"/>
  <c r="AX44" i="1"/>
  <c r="BH40" i="1"/>
  <c r="BM40" i="1" s="1"/>
  <c r="T43" i="1" s="1"/>
  <c r="BF40" i="1"/>
  <c r="BE40" i="1"/>
  <c r="BB45" i="1"/>
  <c r="BC45" i="1"/>
  <c r="AZ38" i="1"/>
  <c r="BD38" i="1" s="1"/>
  <c r="D41" i="1"/>
  <c r="AZ48" i="1"/>
  <c r="BD48" i="1" s="1"/>
  <c r="R61" i="1"/>
  <c r="BK46" i="1"/>
  <c r="E62" i="1" s="1"/>
  <c r="BJ46" i="1"/>
  <c r="BL46" i="1"/>
  <c r="F62" i="1" s="1"/>
  <c r="AZ49" i="1"/>
  <c r="BD49" i="1" s="1"/>
  <c r="Y61" i="1"/>
  <c r="BE41" i="1"/>
  <c r="BH41" i="1"/>
  <c r="BM41" i="1" s="1"/>
  <c r="AA43" i="1" s="1"/>
  <c r="BF41" i="1"/>
  <c r="BC44" i="1"/>
  <c r="BB44" i="1"/>
  <c r="D60" i="1"/>
  <c r="AX46" i="1"/>
  <c r="BJ45" i="1"/>
  <c r="BL45" i="1"/>
  <c r="AA52" i="1" s="1"/>
  <c r="BK45" i="1"/>
  <c r="Z52" i="1" s="1"/>
  <c r="BL44" i="1"/>
  <c r="T52" i="1" s="1"/>
  <c r="BK44" i="1"/>
  <c r="S52" i="1" s="1"/>
  <c r="BJ44" i="1"/>
  <c r="BC46" i="1"/>
  <c r="BB46" i="1"/>
  <c r="BL47" i="1"/>
  <c r="M62" i="1" s="1"/>
  <c r="BK47" i="1"/>
  <c r="L62" i="1" s="1"/>
  <c r="BJ47" i="1"/>
  <c r="BF42" i="1"/>
  <c r="BE42" i="1"/>
  <c r="BH42" i="1"/>
  <c r="BM42" i="1" s="1"/>
  <c r="F53" i="1" s="1"/>
  <c r="BH38" i="1" l="1"/>
  <c r="BM38" i="1" s="1"/>
  <c r="F43" i="1" s="1"/>
  <c r="BF38" i="1"/>
  <c r="BE38" i="1"/>
  <c r="AZ45" i="1"/>
  <c r="BD45" i="1" s="1"/>
  <c r="Y51" i="1"/>
  <c r="AZ46" i="1"/>
  <c r="BD46" i="1" s="1"/>
  <c r="D61" i="1"/>
  <c r="BF49" i="1"/>
  <c r="BE49" i="1"/>
  <c r="BH49" i="1"/>
  <c r="BM49" i="1" s="1"/>
  <c r="AA63" i="1" s="1"/>
  <c r="BE43" i="1"/>
  <c r="BF43" i="1"/>
  <c r="BH43" i="1"/>
  <c r="BM43" i="1" s="1"/>
  <c r="M53" i="1" s="1"/>
  <c r="AZ47" i="1"/>
  <c r="BD47" i="1" s="1"/>
  <c r="K61" i="1"/>
  <c r="BE48" i="1"/>
  <c r="BH48" i="1"/>
  <c r="BM48" i="1" s="1"/>
  <c r="T63" i="1" s="1"/>
  <c r="BF48" i="1"/>
  <c r="AZ44" i="1"/>
  <c r="BD44" i="1" s="1"/>
  <c r="R51" i="1"/>
  <c r="BF45" i="1" l="1"/>
  <c r="BE45" i="1"/>
  <c r="BH45" i="1"/>
  <c r="BM45" i="1" s="1"/>
  <c r="AA53" i="1" s="1"/>
  <c r="BH44" i="1"/>
  <c r="BM44" i="1" s="1"/>
  <c r="T53" i="1" s="1"/>
  <c r="BF44" i="1"/>
  <c r="BE44" i="1"/>
  <c r="BH47" i="1"/>
  <c r="BM47" i="1" s="1"/>
  <c r="M63" i="1" s="1"/>
  <c r="BF47" i="1"/>
  <c r="BE47" i="1"/>
  <c r="BF46" i="1"/>
  <c r="BE46" i="1"/>
  <c r="BH46" i="1"/>
  <c r="BM46" i="1" s="1"/>
  <c r="F63" i="1" s="1"/>
</calcChain>
</file>

<file path=xl/sharedStrings.xml><?xml version="1.0" encoding="utf-8"?>
<sst xmlns="http://schemas.openxmlformats.org/spreadsheetml/2006/main" count="179" uniqueCount="68">
  <si>
    <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 xml:space="preserve">位取り線 </t>
    </r>
    <r>
      <rPr>
        <b/>
        <sz val="28"/>
        <color rgb="FFFF0000"/>
        <rFont val="UD デジタル 教科書体 N-R"/>
        <family val="1"/>
        <charset val="128"/>
      </rPr>
      <t>商２けた十位０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rPh sb="24" eb="26">
      <t>ジュウイ</t>
    </rPh>
    <phoneticPr fontId="6"/>
  </si>
  <si>
    <t>被除数</t>
    <rPh sb="0" eb="3">
      <t>ヒジョスウ</t>
    </rPh>
    <phoneticPr fontId="6"/>
  </si>
  <si>
    <t>序数</t>
    <rPh sb="0" eb="2">
      <t>ジョスウ</t>
    </rPh>
    <phoneticPr fontId="5"/>
  </si>
  <si>
    <t>商</t>
    <rPh sb="0" eb="1">
      <t>ショウ</t>
    </rPh>
    <phoneticPr fontId="5"/>
  </si>
  <si>
    <t>あまり</t>
    <phoneticPr fontId="5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</si>
  <si>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</si>
  <si>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</si>
  <si>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</si>
  <si>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補正</t>
    <rPh sb="0" eb="2">
      <t>ホセイ</t>
    </rPh>
    <phoneticPr fontId="5"/>
  </si>
  <si>
    <t>被除数</t>
    <rPh sb="0" eb="3">
      <t>ヒジョスウ</t>
    </rPh>
    <phoneticPr fontId="5"/>
  </si>
  <si>
    <t>除数</t>
    <rPh sb="0" eb="2">
      <t>ジョスウ</t>
    </rPh>
    <phoneticPr fontId="5"/>
  </si>
  <si>
    <t>　　月　　日</t>
    <phoneticPr fontId="5"/>
  </si>
  <si>
    <t>なまえ</t>
    <phoneticPr fontId="6"/>
  </si>
  <si>
    <t>÷</t>
    <phoneticPr fontId="5"/>
  </si>
  <si>
    <t>＝</t>
    <phoneticPr fontId="5"/>
  </si>
  <si>
    <t>…</t>
    <phoneticPr fontId="5"/>
  </si>
  <si>
    <t>…</t>
    <phoneticPr fontId="5"/>
  </si>
  <si>
    <t>÷</t>
    <phoneticPr fontId="5"/>
  </si>
  <si>
    <t>＝</t>
    <phoneticPr fontId="5"/>
  </si>
  <si>
    <t>①</t>
    <phoneticPr fontId="5"/>
  </si>
  <si>
    <t>②</t>
    <phoneticPr fontId="5"/>
  </si>
  <si>
    <t>③</t>
    <phoneticPr fontId="5"/>
  </si>
  <si>
    <t>④</t>
    <phoneticPr fontId="6"/>
  </si>
  <si>
    <t>＝</t>
    <phoneticPr fontId="5"/>
  </si>
  <si>
    <t>…</t>
    <phoneticPr fontId="5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</si>
  <si>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5"/>
  </si>
  <si>
    <t>全ての問題があまりなし</t>
    <rPh sb="0" eb="1">
      <t>スベ</t>
    </rPh>
    <rPh sb="3" eb="5">
      <t>モンダイ</t>
    </rPh>
    <phoneticPr fontId="5"/>
  </si>
  <si>
    <t>÷</t>
    <phoneticPr fontId="5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</si>
  <si>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5"/>
  </si>
  <si>
    <t>全ての問題があまりあり</t>
    <rPh sb="0" eb="1">
      <t>スベ</t>
    </rPh>
    <rPh sb="3" eb="5">
      <t>モンダイ</t>
    </rPh>
    <phoneticPr fontId="5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</si>
  <si>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5"/>
  </si>
  <si>
    <t>あまりありとあまりなしの問題を</t>
    <rPh sb="12" eb="14">
      <t>モンダイ</t>
    </rPh>
    <phoneticPr fontId="5"/>
  </si>
  <si>
    <t>ランダムで出題</t>
    <phoneticPr fontId="5"/>
  </si>
  <si>
    <t>黄色のセルをクリック、</t>
    <phoneticPr fontId="5"/>
  </si>
  <si>
    <t>出てきた 　　をクリックして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</si>
  <si>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</si>
  <si>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</si>
  <si>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</si>
  <si>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</si>
  <si>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リストから選んでください。</t>
    <phoneticPr fontId="5"/>
  </si>
  <si>
    <t>あまりなし</t>
    <phoneticPr fontId="5"/>
  </si>
  <si>
    <t xml:space="preserve">リストの文字が小さいです。
</t>
    <phoneticPr fontId="5"/>
  </si>
  <si>
    <t>除数</t>
    <rPh sb="0" eb="1">
      <t>ジョ</t>
    </rPh>
    <rPh sb="1" eb="2">
      <t>スウ</t>
    </rPh>
    <phoneticPr fontId="5"/>
  </si>
  <si>
    <t>３桁</t>
    <rPh sb="1" eb="2">
      <t>ケタ</t>
    </rPh>
    <phoneticPr fontId="5"/>
  </si>
  <si>
    <t xml:space="preserve">直接入力もできます。
</t>
    <phoneticPr fontId="5"/>
  </si>
  <si>
    <t>百</t>
    <rPh sb="0" eb="1">
      <t>ヒャク</t>
    </rPh>
    <phoneticPr fontId="5"/>
  </si>
  <si>
    <t>十</t>
    <rPh sb="0" eb="1">
      <t>ジュウ</t>
    </rPh>
    <phoneticPr fontId="5"/>
  </si>
  <si>
    <t>一</t>
    <rPh sb="0" eb="1">
      <t>イチ</t>
    </rPh>
    <phoneticPr fontId="5"/>
  </si>
  <si>
    <t>桁数</t>
    <rPh sb="0" eb="2">
      <t>ケタスウ</t>
    </rPh>
    <phoneticPr fontId="5"/>
  </si>
  <si>
    <t>十
0</t>
    <rPh sb="0" eb="1">
      <t>ジュウ</t>
    </rPh>
    <phoneticPr fontId="5"/>
  </si>
  <si>
    <t>一
0</t>
    <rPh sb="0" eb="1">
      <t>イチ</t>
    </rPh>
    <phoneticPr fontId="5"/>
  </si>
  <si>
    <t>＝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</si>
  <si>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</si>
  <si>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</si>
  <si>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</si>
  <si>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</si>
  <si>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１段</t>
    <rPh sb="1" eb="2">
      <t>ダン</t>
    </rPh>
    <phoneticPr fontId="5"/>
  </si>
  <si>
    <t>２段</t>
    <rPh sb="1" eb="2">
      <t>ダン</t>
    </rPh>
    <phoneticPr fontId="5"/>
  </si>
  <si>
    <t>３段</t>
    <rPh sb="1" eb="2">
      <t>ダン</t>
    </rPh>
    <phoneticPr fontId="5"/>
  </si>
  <si>
    <t>被</t>
    <rPh sb="0" eb="1">
      <t>ヒ</t>
    </rPh>
    <phoneticPr fontId="5"/>
  </si>
  <si>
    <t>除</t>
    <rPh sb="0" eb="1">
      <t>ジョ</t>
    </rPh>
    <phoneticPr fontId="5"/>
  </si>
  <si>
    <t>積</t>
    <rPh sb="0" eb="1">
      <t>セキ</t>
    </rPh>
    <phoneticPr fontId="5"/>
  </si>
  <si>
    <t>あまり</t>
    <phoneticPr fontId="5"/>
  </si>
  <si>
    <t>あまり</t>
    <phoneticPr fontId="5"/>
  </si>
  <si>
    <t>差</t>
    <rPh sb="0" eb="1">
      <t>サ</t>
    </rPh>
    <phoneticPr fontId="5"/>
  </si>
  <si>
    <t>おろす</t>
    <phoneticPr fontId="5"/>
  </si>
  <si>
    <t>被除数</t>
    <rPh sb="0" eb="1">
      <t>ヒ</t>
    </rPh>
    <rPh sb="1" eb="2">
      <t>ジョ</t>
    </rPh>
    <rPh sb="2" eb="3">
      <t>スウ</t>
    </rPh>
    <phoneticPr fontId="5"/>
  </si>
  <si>
    <t>IF(A37="A",$AV38,IF(A37="B",$AV38,IF(A37="C",$AV38,IF(A37="D",$AV38,IF(A37="E",$AZ38,IF(A37="F",$AZ38))))))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</si>
</sst>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8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6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7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7" fillId="0" borderId="22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3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29" fillId="0" borderId="25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9" fillId="0" borderId="26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9" fillId="0" borderId="27" xfId="0" applyFont="1" applyBorder="1" applyProtection="1">
      <alignment vertical="center"/>
    </xf>
    <xf numFmtId="0" fontId="24" fillId="0" borderId="0" xfId="0" applyFont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10" fillId="0" borderId="30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2" fillId="0" borderId="33" xfId="0" applyFont="1" applyBorder="1" applyProtection="1">
      <alignment vertical="center"/>
    </xf>
    <xf numFmtId="0" fontId="32" fillId="0" borderId="35" xfId="0" applyFont="1" applyBorder="1" applyProtection="1">
      <alignment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34" fillId="0" borderId="33" xfId="0" applyFont="1" applyBorder="1" applyProtection="1">
      <alignment vertical="center"/>
    </xf>
    <xf numFmtId="0" fontId="34" fillId="0" borderId="35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29" fillId="0" borderId="39" xfId="0" applyFont="1" applyBorder="1" applyProtection="1">
      <alignment vertical="center"/>
    </xf>
    <xf numFmtId="0" fontId="31" fillId="0" borderId="40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/>
    </xf>
    <xf numFmtId="0" fontId="32" fillId="0" borderId="40" xfId="0" applyFont="1" applyBorder="1" applyProtection="1">
      <alignment vertical="center"/>
    </xf>
    <xf numFmtId="0" fontId="32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4" fillId="0" borderId="40" xfId="0" applyFont="1" applyBorder="1" applyProtection="1">
      <alignment vertical="center"/>
    </xf>
    <xf numFmtId="0" fontId="34" fillId="0" borderId="42" xfId="0" applyFont="1" applyBorder="1" applyProtection="1">
      <alignment vertical="center"/>
    </xf>
    <xf numFmtId="0" fontId="7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43" xfId="0" applyFont="1" applyBorder="1" applyProtection="1">
      <alignment vertical="center"/>
    </xf>
    <xf numFmtId="0" fontId="11" fillId="0" borderId="33" xfId="0" applyFont="1" applyBorder="1" applyProtection="1">
      <alignment vertical="center"/>
    </xf>
    <xf numFmtId="0" fontId="11" fillId="0" borderId="35" xfId="0" applyFont="1" applyBorder="1" applyProtection="1">
      <alignment vertical="center"/>
    </xf>
    <xf numFmtId="0" fontId="36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6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9" fillId="0" borderId="50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0" fontId="29" fillId="0" borderId="17" xfId="0" applyFont="1" applyBorder="1" applyAlignment="1" applyProtection="1">
      <alignment horizontal="center" vertical="center"/>
    </xf>
    <xf numFmtId="0" fontId="29" fillId="0" borderId="51" xfId="0" applyFont="1" applyBorder="1" applyAlignment="1" applyProtection="1">
      <alignment horizontal="center" vertical="center"/>
    </xf>
    <xf numFmtId="0" fontId="29" fillId="0" borderId="52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6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29" fillId="0" borderId="12" xfId="0" applyFont="1" applyBorder="1" applyAlignment="1" applyProtection="1">
      <alignment horizontal="center"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6" customWidth="1"/>
    <col min="2" max="2" width="5.5" style="6" customWidth="1"/>
    <col min="3" max="3" width="2.125" style="6" customWidth="1"/>
    <col min="4" max="6" width="5.5" style="6" customWidth="1"/>
    <col min="7" max="7" width="2.625" style="6" customWidth="1"/>
    <col min="8" max="8" width="3.625" style="6" customWidth="1"/>
    <col min="9" max="9" width="5.5" style="6" customWidth="1"/>
    <col min="10" max="10" width="2.625" style="6" customWidth="1"/>
    <col min="11" max="13" width="5.5" style="6" customWidth="1"/>
    <col min="14" max="14" width="2.625" style="6" customWidth="1"/>
    <col min="15" max="15" width="3.625" style="6" customWidth="1"/>
    <col min="16" max="16" width="5.5" style="6" customWidth="1"/>
    <col min="17" max="17" width="2.625" style="6" customWidth="1"/>
    <col min="18" max="20" width="5.5" style="6" customWidth="1"/>
    <col min="21" max="21" width="2.625" style="6" customWidth="1"/>
    <col min="22" max="22" width="3.625" style="6" customWidth="1"/>
    <col min="23" max="23" width="5.5" style="6" customWidth="1"/>
    <col min="24" max="24" width="2.625" style="6" customWidth="1"/>
    <col min="25" max="27" width="5.5" style="6" customWidth="1"/>
    <col min="28" max="29" width="2.625" style="6" customWidth="1"/>
    <col min="30" max="30" width="26.5" style="6" customWidth="1"/>
    <col min="31" max="31" width="54.625" style="6" customWidth="1"/>
    <col min="32" max="32" width="4.625" style="6" hidden="1" customWidth="1"/>
    <col min="33" max="33" width="5.625" style="6" hidden="1" customWidth="1"/>
    <col min="34" max="34" width="5.625" style="8" hidden="1" customWidth="1"/>
    <col min="35" max="43" width="5.625" style="6" hidden="1" customWidth="1"/>
    <col min="44" max="54" width="4.5" style="6" hidden="1" customWidth="1"/>
    <col min="55" max="55" width="7.75" style="6" hidden="1" customWidth="1"/>
    <col min="56" max="57" width="4.5" style="6" hidden="1" customWidth="1"/>
    <col min="58" max="58" width="8.125" style="6" hidden="1" customWidth="1"/>
    <col min="59" max="62" width="7.125" style="6" hidden="1" customWidth="1"/>
    <col min="63" max="79" width="4.5" style="6" hidden="1" customWidth="1"/>
    <col min="80" max="80" width="9" style="18" hidden="1" customWidth="1"/>
    <col min="81" max="81" width="6.75" style="18" hidden="1" customWidth="1"/>
    <col min="82" max="82" width="3.625" style="18" hidden="1" customWidth="1"/>
    <col min="83" max="83" width="6" style="18" hidden="1" customWidth="1"/>
    <col min="84" max="84" width="4.875" style="18" hidden="1" customWidth="1"/>
    <col min="85" max="85" width="6" style="18" hidden="1" customWidth="1"/>
    <col min="86" max="87" width="3.625" style="6" hidden="1" customWidth="1"/>
    <col min="88" max="88" width="9" style="6" customWidth="1"/>
    <col min="89" max="89" width="4.25" style="6" bestFit="1" customWidth="1"/>
    <col min="90" max="90" width="3.25" style="6" customWidth="1"/>
    <col min="91" max="91" width="4.25" style="6" bestFit="1" customWidth="1"/>
    <col min="92" max="92" width="3" style="6" bestFit="1" customWidth="1"/>
    <col min="93" max="93" width="5.5" style="6" customWidth="1"/>
    <col min="94" max="95" width="3.625" style="6" customWidth="1"/>
    <col min="96" max="96" width="9" style="6" customWidth="1"/>
    <col min="97" max="97" width="6.75" style="6" bestFit="1" customWidth="1"/>
    <col min="98" max="98" width="3.625" style="6" customWidth="1"/>
    <col min="99" max="99" width="5.5" style="6" bestFit="1" customWidth="1"/>
    <col min="100" max="101" width="3" style="6" bestFit="1" customWidth="1"/>
    <col min="102" max="103" width="3.625" style="6" customWidth="1"/>
    <col min="104" max="16384" width="9" style="6"/>
  </cols>
  <sheetData>
    <row r="1" spans="1:102" ht="39.950000000000003" customHeight="1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>
        <v>1</v>
      </c>
      <c r="AB1" s="3"/>
      <c r="AC1" s="4"/>
      <c r="AD1" s="5" t="str">
        <f>IF(AD5=0,"あまりなし",IF(AD5=1,"あまりあり","ミックス"))</f>
        <v>ミックス</v>
      </c>
      <c r="AG1" s="7" t="s">
        <v>1</v>
      </c>
      <c r="AI1" s="7" t="s">
        <v>2</v>
      </c>
      <c r="AJ1" s="7"/>
      <c r="AK1" s="7" t="s">
        <v>3</v>
      </c>
      <c r="AM1" s="7" t="s">
        <v>4</v>
      </c>
      <c r="AN1" s="7"/>
      <c r="AO1" s="9"/>
      <c r="AP1" s="7" t="s">
        <v>5</v>
      </c>
      <c r="AQ1" s="7" t="s">
        <v>6</v>
      </c>
      <c r="AR1" s="7" t="s">
        <v>7</v>
      </c>
      <c r="AT1" s="10" t="s">
        <v>5</v>
      </c>
      <c r="AU1" s="10" t="s">
        <v>6</v>
      </c>
      <c r="AV1" s="10" t="s">
        <v>7</v>
      </c>
      <c r="AX1" s="11" t="s">
        <v>3</v>
      </c>
      <c r="AY1" s="11"/>
      <c r="AZ1" s="11"/>
      <c r="BA1" s="11" t="s">
        <v>4</v>
      </c>
      <c r="BB1" s="11"/>
      <c r="BC1" s="11"/>
      <c r="BD1" s="11"/>
      <c r="BE1" s="11"/>
      <c r="BF1" s="11" t="s">
        <v>8</v>
      </c>
      <c r="BG1" s="12" t="s">
        <v>9</v>
      </c>
      <c r="BH1" s="12" t="s">
        <v>10</v>
      </c>
      <c r="BI1" s="12" t="s">
        <v>3</v>
      </c>
      <c r="BJ1" s="12" t="s">
        <v>4</v>
      </c>
      <c r="BK1" s="12"/>
      <c r="BL1" s="12" t="s">
        <v>4</v>
      </c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B1" s="13">
        <f t="shared" ref="CB1:CB64" ca="1" si="0">RAND()</f>
        <v>0.82454051980516574</v>
      </c>
      <c r="CC1" s="14">
        <f ca="1">RANK(CB1,$CB$1:$CB$126,)</f>
        <v>20</v>
      </c>
      <c r="CD1" s="15"/>
      <c r="CE1" s="15">
        <v>1</v>
      </c>
      <c r="CF1" s="16">
        <v>2</v>
      </c>
      <c r="CG1" s="16">
        <v>101</v>
      </c>
      <c r="CH1" s="17"/>
      <c r="CI1" s="11"/>
      <c r="CJ1" s="13"/>
      <c r="CK1" s="14"/>
      <c r="CL1" s="15"/>
      <c r="CM1" s="15"/>
      <c r="CN1" s="15"/>
      <c r="CO1" s="15"/>
      <c r="CP1" s="18"/>
      <c r="CQ1" s="18"/>
      <c r="CR1" s="13"/>
      <c r="CS1" s="14"/>
      <c r="CT1" s="15"/>
      <c r="CU1" s="15"/>
      <c r="CV1" s="15"/>
      <c r="CW1" s="15"/>
      <c r="CX1" s="18"/>
    </row>
    <row r="2" spans="1:102" ht="38.25" customHeight="1" thickBot="1" x14ac:dyDescent="0.3">
      <c r="B2" s="19" t="s">
        <v>11</v>
      </c>
      <c r="C2" s="20"/>
      <c r="D2" s="20"/>
      <c r="E2" s="20"/>
      <c r="F2" s="20"/>
      <c r="G2" s="20"/>
      <c r="H2" s="21"/>
      <c r="I2" s="20" t="s">
        <v>12</v>
      </c>
      <c r="J2" s="20"/>
      <c r="K2" s="20"/>
      <c r="L2" s="20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C2" s="25"/>
      <c r="AF2" s="11">
        <v>1</v>
      </c>
      <c r="AG2" s="26">
        <f ca="1">BF2</f>
        <v>604</v>
      </c>
      <c r="AH2" s="27" t="s">
        <v>13</v>
      </c>
      <c r="AI2" s="26">
        <f t="shared" ref="AI2:AI13" ca="1" si="1">BH2</f>
        <v>2</v>
      </c>
      <c r="AJ2" s="27" t="s">
        <v>14</v>
      </c>
      <c r="AK2" s="26">
        <f t="shared" ref="AK2:AK13" ca="1" si="2">BI2</f>
        <v>302</v>
      </c>
      <c r="AL2" s="28" t="s">
        <v>15</v>
      </c>
      <c r="AM2" s="26">
        <f t="shared" ref="AM2:AM13" ca="1" si="3">MOD(AG2,AI2)</f>
        <v>0</v>
      </c>
      <c r="AO2" s="29"/>
      <c r="AP2" s="30">
        <f ca="1">MOD(ROUNDDOWN(BF2/100,0),10)</f>
        <v>6</v>
      </c>
      <c r="AQ2" s="30">
        <f ca="1">MOD(ROUNDDOWN(BF2/10,0),10)</f>
        <v>0</v>
      </c>
      <c r="AR2" s="30">
        <f ca="1">MOD(ROUNDDOWN(BF2/1,0),10)</f>
        <v>4</v>
      </c>
      <c r="AT2" s="31">
        <f t="shared" ref="AT2:AT13" ca="1" si="4">MOD(ROUNDDOWN(BH2/100,0),10)</f>
        <v>0</v>
      </c>
      <c r="AU2" s="31">
        <f t="shared" ref="AU2:AU13" ca="1" si="5">MOD(ROUNDDOWN(BH2/10,0),10)</f>
        <v>0</v>
      </c>
      <c r="AV2" s="31">
        <f t="shared" ref="AV2:AV13" ca="1" si="6">MOD(ROUNDDOWN(BH2/1,0),10)</f>
        <v>2</v>
      </c>
      <c r="AX2" s="32">
        <f t="shared" ref="AX2:AX13" ca="1" si="7">MOD(ROUNDDOWN(BI2/10,0),10)</f>
        <v>0</v>
      </c>
      <c r="AY2" s="32">
        <f ca="1">MOD(ROUNDDOWN(BI2/1,0),10)</f>
        <v>2</v>
      </c>
      <c r="BA2" s="33">
        <f t="shared" ref="BA2:BA13" ca="1" si="8">MOD(ROUNDDOWN(BJ2/10,0),10)</f>
        <v>0</v>
      </c>
      <c r="BB2" s="33">
        <f t="shared" ref="BB2:BB13" ca="1" si="9">MOD(ROUNDDOWN(BJ2/1,0),10)</f>
        <v>0</v>
      </c>
      <c r="BE2" s="34">
        <v>1</v>
      </c>
      <c r="BF2" s="35">
        <f ca="1">BG2+BJ2</f>
        <v>604</v>
      </c>
      <c r="BG2" s="36">
        <f ca="1">BH2*BI2</f>
        <v>604</v>
      </c>
      <c r="BH2" s="31">
        <f ca="1">VLOOKUP($CC1,$CE$1:$CG$1026,2,FALSE)</f>
        <v>2</v>
      </c>
      <c r="BI2" s="32">
        <f ca="1">VLOOKUP($CC1,$CE$1:$CG$126,3,FALSE)</f>
        <v>302</v>
      </c>
      <c r="BJ2" s="33">
        <f ca="1">IF($AD$1="あまりなし",0,IF($AD$1="あまりあり",RANDBETWEEN(1,BH2-1),IF($AD$1="ミックス",IF($BL2=1,RANDBETWEEN(1,BH2-1),0))))</f>
        <v>0</v>
      </c>
      <c r="BK2" s="34"/>
      <c r="BL2" s="34">
        <f ca="1">RANDBETWEEN(0,1)</f>
        <v>0</v>
      </c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B2" s="13">
        <f t="shared" ca="1" si="0"/>
        <v>1.0852823985677218E-2</v>
      </c>
      <c r="CC2" s="14">
        <f t="shared" ref="CC2:CC65" ca="1" si="10">RANK(CB2,$CB$1:$CB$126,)</f>
        <v>125</v>
      </c>
      <c r="CD2" s="11"/>
      <c r="CE2" s="15">
        <v>2</v>
      </c>
      <c r="CF2" s="16">
        <v>2</v>
      </c>
      <c r="CG2" s="16">
        <v>102</v>
      </c>
      <c r="CH2" s="17"/>
      <c r="CI2" s="11"/>
      <c r="CJ2" s="37"/>
      <c r="CK2" s="38"/>
      <c r="CL2" s="11"/>
      <c r="CM2" s="15"/>
      <c r="CN2" s="11"/>
      <c r="CO2" s="11"/>
      <c r="CR2" s="37"/>
      <c r="CS2" s="38"/>
      <c r="CT2" s="11"/>
      <c r="CU2" s="15"/>
      <c r="CV2" s="11"/>
      <c r="CW2" s="11"/>
    </row>
    <row r="3" spans="1:102" ht="1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40"/>
      <c r="L3" s="40"/>
      <c r="M3" s="40"/>
      <c r="N3" s="40"/>
      <c r="O3" s="40"/>
      <c r="P3" s="40"/>
      <c r="Q3" s="40"/>
      <c r="R3" s="40"/>
      <c r="V3" s="40"/>
      <c r="W3" s="40"/>
      <c r="X3" s="40"/>
      <c r="Y3" s="40"/>
      <c r="AF3" s="11">
        <v>2</v>
      </c>
      <c r="AG3" s="26">
        <f t="shared" ref="AG3:AG13" ca="1" si="11">BF3</f>
        <v>974</v>
      </c>
      <c r="AH3" s="27" t="s">
        <v>13</v>
      </c>
      <c r="AI3" s="26">
        <f t="shared" ca="1" si="1"/>
        <v>9</v>
      </c>
      <c r="AJ3" s="27" t="s">
        <v>14</v>
      </c>
      <c r="AK3" s="26">
        <f t="shared" ca="1" si="2"/>
        <v>108</v>
      </c>
      <c r="AL3" s="28" t="s">
        <v>16</v>
      </c>
      <c r="AM3" s="26">
        <f t="shared" ca="1" si="3"/>
        <v>2</v>
      </c>
      <c r="AO3" s="29"/>
      <c r="AP3" s="30">
        <f t="shared" ref="AP3:AP13" ca="1" si="12">MOD(ROUNDDOWN(BF3/100,0),10)</f>
        <v>9</v>
      </c>
      <c r="AQ3" s="30">
        <f t="shared" ref="AQ3:AQ13" ca="1" si="13">MOD(ROUNDDOWN(BF3/10,0),10)</f>
        <v>7</v>
      </c>
      <c r="AR3" s="30">
        <f t="shared" ref="AR3:AR13" ca="1" si="14">MOD(ROUNDDOWN(BF3/1,0),10)</f>
        <v>4</v>
      </c>
      <c r="AT3" s="31">
        <f t="shared" ca="1" si="4"/>
        <v>0</v>
      </c>
      <c r="AU3" s="31">
        <f t="shared" ca="1" si="5"/>
        <v>0</v>
      </c>
      <c r="AV3" s="31">
        <f t="shared" ca="1" si="6"/>
        <v>9</v>
      </c>
      <c r="AX3" s="32">
        <f t="shared" ca="1" si="7"/>
        <v>0</v>
      </c>
      <c r="AY3" s="32">
        <f ca="1">MOD(ROUNDDOWN(BI3/1,0),10)</f>
        <v>8</v>
      </c>
      <c r="BA3" s="33">
        <f t="shared" ca="1" si="8"/>
        <v>0</v>
      </c>
      <c r="BB3" s="33">
        <f t="shared" ca="1" si="9"/>
        <v>2</v>
      </c>
      <c r="BE3" s="34">
        <v>2</v>
      </c>
      <c r="BF3" s="35">
        <f t="shared" ref="BF3:BF13" ca="1" si="15">BG3+BJ3</f>
        <v>974</v>
      </c>
      <c r="BG3" s="36">
        <f t="shared" ref="BG3:BG13" ca="1" si="16">BH3*BI3</f>
        <v>972</v>
      </c>
      <c r="BH3" s="31">
        <f t="shared" ref="BH3:BH13" ca="1" si="17">VLOOKUP($CC2,$CE$1:$CG$1026,2,FALSE)</f>
        <v>9</v>
      </c>
      <c r="BI3" s="32">
        <f t="shared" ref="BI3:BI13" ca="1" si="18">VLOOKUP($CC2,$CE$1:$CG$126,3,FALSE)</f>
        <v>108</v>
      </c>
      <c r="BJ3" s="33">
        <f t="shared" ref="BJ3:BJ13" ca="1" si="19">IF($AD$1="あまりなし",0,IF($AD$1="あまりあり",RANDBETWEEN(1,BH3-1),IF($AD$1="ミックス",IF($BL3=1,RANDBETWEEN(1,BH3-1),0))))</f>
        <v>2</v>
      </c>
      <c r="BK3" s="34"/>
      <c r="BL3" s="34">
        <f t="shared" ref="BL3:BL13" ca="1" si="20">RANDBETWEEN(0,1)</f>
        <v>1</v>
      </c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B3" s="13">
        <f t="shared" ca="1" si="0"/>
        <v>0.47622934763759561</v>
      </c>
      <c r="CC3" s="14">
        <f t="shared" ca="1" si="10"/>
        <v>73</v>
      </c>
      <c r="CD3" s="11"/>
      <c r="CE3" s="15">
        <v>3</v>
      </c>
      <c r="CF3" s="16">
        <v>2</v>
      </c>
      <c r="CG3" s="16">
        <v>103</v>
      </c>
      <c r="CH3" s="17"/>
      <c r="CI3" s="11"/>
      <c r="CJ3" s="37"/>
      <c r="CK3" s="38"/>
      <c r="CL3" s="11"/>
      <c r="CM3" s="15"/>
      <c r="CN3" s="11"/>
      <c r="CO3" s="11"/>
      <c r="CR3" s="37"/>
      <c r="CS3" s="38"/>
      <c r="CT3" s="11"/>
      <c r="CU3" s="15"/>
      <c r="CV3" s="11"/>
      <c r="CW3" s="11"/>
    </row>
    <row r="4" spans="1:102" ht="15" customHeight="1" thickBot="1" x14ac:dyDescent="0.3">
      <c r="A4" s="41" t="str">
        <f ca="1">$BD18</f>
        <v>B</v>
      </c>
      <c r="B4" s="42"/>
      <c r="C4" s="42"/>
      <c r="D4" s="43"/>
      <c r="E4" s="43"/>
      <c r="F4" s="43"/>
      <c r="G4" s="44"/>
      <c r="H4" s="41" t="str">
        <f ca="1">$BD19</f>
        <v>B</v>
      </c>
      <c r="I4" s="42"/>
      <c r="J4" s="42"/>
      <c r="K4" s="43"/>
      <c r="L4" s="43"/>
      <c r="M4" s="43"/>
      <c r="N4" s="44"/>
      <c r="O4" s="41" t="str">
        <f ca="1">$BD20</f>
        <v>B</v>
      </c>
      <c r="P4" s="42"/>
      <c r="Q4" s="42"/>
      <c r="R4" s="43"/>
      <c r="S4" s="43"/>
      <c r="T4" s="43"/>
      <c r="U4" s="44"/>
      <c r="V4" s="41" t="str">
        <f ca="1">$BD21</f>
        <v>B</v>
      </c>
      <c r="W4" s="42"/>
      <c r="X4" s="42"/>
      <c r="Y4" s="43"/>
      <c r="Z4" s="43"/>
      <c r="AA4" s="43"/>
      <c r="AB4" s="44"/>
      <c r="AC4" s="40"/>
      <c r="AF4" s="11">
        <v>3</v>
      </c>
      <c r="AG4" s="26">
        <f t="shared" ca="1" si="11"/>
        <v>805</v>
      </c>
      <c r="AH4" s="27" t="s">
        <v>17</v>
      </c>
      <c r="AI4" s="26">
        <f t="shared" ca="1" si="1"/>
        <v>4</v>
      </c>
      <c r="AJ4" s="27" t="s">
        <v>18</v>
      </c>
      <c r="AK4" s="26">
        <f t="shared" ca="1" si="2"/>
        <v>201</v>
      </c>
      <c r="AL4" s="28" t="s">
        <v>15</v>
      </c>
      <c r="AM4" s="26">
        <f t="shared" ca="1" si="3"/>
        <v>1</v>
      </c>
      <c r="AO4" s="29"/>
      <c r="AP4" s="30">
        <f t="shared" ca="1" si="12"/>
        <v>8</v>
      </c>
      <c r="AQ4" s="30">
        <f t="shared" ca="1" si="13"/>
        <v>0</v>
      </c>
      <c r="AR4" s="30">
        <f t="shared" ca="1" si="14"/>
        <v>5</v>
      </c>
      <c r="AT4" s="31">
        <f t="shared" ca="1" si="4"/>
        <v>0</v>
      </c>
      <c r="AU4" s="31">
        <f t="shared" ca="1" si="5"/>
        <v>0</v>
      </c>
      <c r="AV4" s="31">
        <f t="shared" ca="1" si="6"/>
        <v>4</v>
      </c>
      <c r="AX4" s="32">
        <f t="shared" ca="1" si="7"/>
        <v>0</v>
      </c>
      <c r="AY4" s="32">
        <f t="shared" ref="AY4:AY13" ca="1" si="21">MOD(ROUNDDOWN(BI4/1,0),10)</f>
        <v>1</v>
      </c>
      <c r="BA4" s="33">
        <f t="shared" ca="1" si="8"/>
        <v>0</v>
      </c>
      <c r="BB4" s="33">
        <f t="shared" ca="1" si="9"/>
        <v>1</v>
      </c>
      <c r="BE4" s="34">
        <v>3</v>
      </c>
      <c r="BF4" s="35">
        <f t="shared" ca="1" si="15"/>
        <v>805</v>
      </c>
      <c r="BG4" s="36">
        <f t="shared" ca="1" si="16"/>
        <v>804</v>
      </c>
      <c r="BH4" s="31">
        <f t="shared" ca="1" si="17"/>
        <v>4</v>
      </c>
      <c r="BI4" s="32">
        <f t="shared" ca="1" si="18"/>
        <v>201</v>
      </c>
      <c r="BJ4" s="33">
        <f t="shared" ca="1" si="19"/>
        <v>1</v>
      </c>
      <c r="BK4" s="34"/>
      <c r="BL4" s="34">
        <f t="shared" ca="1" si="20"/>
        <v>1</v>
      </c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B4" s="13">
        <f t="shared" ca="1" si="0"/>
        <v>0.73066387036746827</v>
      </c>
      <c r="CC4" s="14">
        <f t="shared" ca="1" si="10"/>
        <v>39</v>
      </c>
      <c r="CD4" s="11"/>
      <c r="CE4" s="15">
        <v>4</v>
      </c>
      <c r="CF4" s="16">
        <v>2</v>
      </c>
      <c r="CG4" s="16">
        <v>104</v>
      </c>
      <c r="CH4" s="17"/>
      <c r="CI4" s="11"/>
      <c r="CJ4" s="37"/>
      <c r="CK4" s="38"/>
      <c r="CL4" s="11"/>
      <c r="CM4" s="15"/>
      <c r="CN4" s="11"/>
      <c r="CO4" s="11"/>
      <c r="CR4" s="37"/>
      <c r="CS4" s="38"/>
      <c r="CT4" s="11"/>
      <c r="CU4" s="15"/>
      <c r="CV4" s="11"/>
      <c r="CW4" s="11"/>
    </row>
    <row r="5" spans="1:102" ht="38.1" customHeight="1" thickBot="1" x14ac:dyDescent="0.3">
      <c r="A5" s="45" t="s">
        <v>19</v>
      </c>
      <c r="B5" s="46"/>
      <c r="C5" s="47"/>
      <c r="D5" s="48"/>
      <c r="E5" s="49">
        <f ca="1">RANDBETWEEN(1,9)</f>
        <v>1</v>
      </c>
      <c r="F5" s="49">
        <f ca="1">RANDBETWEEN(1,9)</f>
        <v>5</v>
      </c>
      <c r="G5" s="50"/>
      <c r="H5" s="45" t="s">
        <v>20</v>
      </c>
      <c r="I5" s="46"/>
      <c r="J5" s="47"/>
      <c r="K5" s="48"/>
      <c r="L5" s="49">
        <f ca="1">RANDBETWEEN(1,9)</f>
        <v>1</v>
      </c>
      <c r="M5" s="49">
        <f ca="1">RANDBETWEEN(1,9)</f>
        <v>8</v>
      </c>
      <c r="N5" s="50"/>
      <c r="O5" s="45" t="s">
        <v>21</v>
      </c>
      <c r="P5" s="46"/>
      <c r="Q5" s="47"/>
      <c r="R5" s="48"/>
      <c r="S5" s="49">
        <f ca="1">RANDBETWEEN(1,9)</f>
        <v>7</v>
      </c>
      <c r="T5" s="49">
        <f ca="1">RANDBETWEEN(1,9)</f>
        <v>9</v>
      </c>
      <c r="U5" s="50"/>
      <c r="V5" s="45" t="s">
        <v>22</v>
      </c>
      <c r="W5" s="46"/>
      <c r="X5" s="47"/>
      <c r="Y5" s="48"/>
      <c r="Z5" s="49">
        <f ca="1">RANDBETWEEN(1,9)</f>
        <v>4</v>
      </c>
      <c r="AA5" s="49">
        <f ca="1">RANDBETWEEN(1,9)</f>
        <v>6</v>
      </c>
      <c r="AB5" s="50"/>
      <c r="AC5" s="51"/>
      <c r="AD5" s="52">
        <v>2</v>
      </c>
      <c r="AF5" s="11">
        <v>4</v>
      </c>
      <c r="AG5" s="26">
        <f t="shared" ca="1" si="11"/>
        <v>309</v>
      </c>
      <c r="AH5" s="27" t="s">
        <v>13</v>
      </c>
      <c r="AI5" s="26">
        <f t="shared" ca="1" si="1"/>
        <v>3</v>
      </c>
      <c r="AJ5" s="27" t="s">
        <v>14</v>
      </c>
      <c r="AK5" s="26">
        <f t="shared" ca="1" si="2"/>
        <v>103</v>
      </c>
      <c r="AL5" s="28" t="s">
        <v>15</v>
      </c>
      <c r="AM5" s="26">
        <f t="shared" ca="1" si="3"/>
        <v>0</v>
      </c>
      <c r="AO5" s="29"/>
      <c r="AP5" s="30">
        <f t="shared" ca="1" si="12"/>
        <v>3</v>
      </c>
      <c r="AQ5" s="30">
        <f t="shared" ca="1" si="13"/>
        <v>0</v>
      </c>
      <c r="AR5" s="30">
        <f t="shared" ca="1" si="14"/>
        <v>9</v>
      </c>
      <c r="AT5" s="31">
        <f t="shared" ca="1" si="4"/>
        <v>0</v>
      </c>
      <c r="AU5" s="31">
        <f t="shared" ca="1" si="5"/>
        <v>0</v>
      </c>
      <c r="AV5" s="31">
        <f t="shared" ca="1" si="6"/>
        <v>3</v>
      </c>
      <c r="AX5" s="32">
        <f t="shared" ca="1" si="7"/>
        <v>0</v>
      </c>
      <c r="AY5" s="32">
        <f t="shared" ca="1" si="21"/>
        <v>3</v>
      </c>
      <c r="BA5" s="33">
        <f t="shared" ca="1" si="8"/>
        <v>0</v>
      </c>
      <c r="BB5" s="33">
        <f t="shared" ca="1" si="9"/>
        <v>0</v>
      </c>
      <c r="BE5" s="34">
        <v>4</v>
      </c>
      <c r="BF5" s="35">
        <f t="shared" ca="1" si="15"/>
        <v>309</v>
      </c>
      <c r="BG5" s="36">
        <f t="shared" ca="1" si="16"/>
        <v>309</v>
      </c>
      <c r="BH5" s="31">
        <f t="shared" ca="1" si="17"/>
        <v>3</v>
      </c>
      <c r="BI5" s="32">
        <f t="shared" ca="1" si="18"/>
        <v>103</v>
      </c>
      <c r="BJ5" s="33">
        <f t="shared" ca="1" si="19"/>
        <v>0</v>
      </c>
      <c r="BK5" s="34"/>
      <c r="BL5" s="34">
        <f t="shared" ca="1" si="20"/>
        <v>0</v>
      </c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B5" s="13">
        <f t="shared" ca="1" si="0"/>
        <v>0.81319781429544014</v>
      </c>
      <c r="CC5" s="14">
        <f t="shared" ca="1" si="10"/>
        <v>22</v>
      </c>
      <c r="CD5" s="11"/>
      <c r="CE5" s="15">
        <v>5</v>
      </c>
      <c r="CF5" s="16">
        <v>2</v>
      </c>
      <c r="CG5" s="16">
        <v>105</v>
      </c>
      <c r="CH5" s="17"/>
      <c r="CI5" s="11"/>
      <c r="CJ5" s="37"/>
      <c r="CK5" s="38"/>
      <c r="CL5" s="11"/>
      <c r="CM5" s="15"/>
      <c r="CN5" s="11"/>
      <c r="CO5" s="11"/>
      <c r="CR5" s="37"/>
      <c r="CS5" s="38"/>
      <c r="CT5" s="11"/>
      <c r="CU5" s="15"/>
      <c r="CV5" s="11"/>
      <c r="CW5" s="11"/>
    </row>
    <row r="6" spans="1:102" ht="39.950000000000003" customHeight="1" x14ac:dyDescent="0.25">
      <c r="A6" s="53"/>
      <c r="B6" s="54">
        <f ca="1">$AV2</f>
        <v>2</v>
      </c>
      <c r="C6" s="55"/>
      <c r="D6" s="56">
        <f ca="1">$AP2</f>
        <v>6</v>
      </c>
      <c r="E6" s="57">
        <f ca="1">$AQ2</f>
        <v>0</v>
      </c>
      <c r="F6" s="58">
        <f ca="1">$AR2</f>
        <v>4</v>
      </c>
      <c r="G6" s="50"/>
      <c r="H6" s="53"/>
      <c r="I6" s="54">
        <f ca="1">$AV3</f>
        <v>9</v>
      </c>
      <c r="J6" s="59"/>
      <c r="K6" s="56">
        <f ca="1">$AP3</f>
        <v>9</v>
      </c>
      <c r="L6" s="57">
        <f ca="1">$AQ3</f>
        <v>7</v>
      </c>
      <c r="M6" s="58">
        <f ca="1">$AR3</f>
        <v>4</v>
      </c>
      <c r="N6" s="50"/>
      <c r="O6" s="53"/>
      <c r="P6" s="54">
        <f ca="1">$AV4</f>
        <v>4</v>
      </c>
      <c r="Q6" s="59"/>
      <c r="R6" s="56">
        <f ca="1">$AP4</f>
        <v>8</v>
      </c>
      <c r="S6" s="57">
        <f ca="1">$AQ4</f>
        <v>0</v>
      </c>
      <c r="T6" s="58">
        <f ca="1">$AR4</f>
        <v>5</v>
      </c>
      <c r="U6" s="50"/>
      <c r="V6" s="53"/>
      <c r="W6" s="54">
        <f ca="1">$AV5</f>
        <v>3</v>
      </c>
      <c r="X6" s="59"/>
      <c r="Y6" s="56">
        <f ca="1">$AP5</f>
        <v>3</v>
      </c>
      <c r="Z6" s="57">
        <f ca="1">$AQ5</f>
        <v>0</v>
      </c>
      <c r="AA6" s="58">
        <f ca="1">$AR5</f>
        <v>9</v>
      </c>
      <c r="AB6" s="50"/>
      <c r="AC6" s="51"/>
      <c r="AF6" s="11">
        <v>5</v>
      </c>
      <c r="AG6" s="26">
        <f t="shared" ca="1" si="11"/>
        <v>609</v>
      </c>
      <c r="AH6" s="27" t="s">
        <v>13</v>
      </c>
      <c r="AI6" s="26">
        <f t="shared" ca="1" si="1"/>
        <v>2</v>
      </c>
      <c r="AJ6" s="27" t="s">
        <v>23</v>
      </c>
      <c r="AK6" s="26">
        <f t="shared" ca="1" si="2"/>
        <v>304</v>
      </c>
      <c r="AL6" s="28" t="s">
        <v>24</v>
      </c>
      <c r="AM6" s="26">
        <f t="shared" ca="1" si="3"/>
        <v>1</v>
      </c>
      <c r="AO6" s="29"/>
      <c r="AP6" s="30">
        <f t="shared" ca="1" si="12"/>
        <v>6</v>
      </c>
      <c r="AQ6" s="30">
        <f t="shared" ca="1" si="13"/>
        <v>0</v>
      </c>
      <c r="AR6" s="30">
        <f t="shared" ca="1" si="14"/>
        <v>9</v>
      </c>
      <c r="AT6" s="31">
        <f t="shared" ca="1" si="4"/>
        <v>0</v>
      </c>
      <c r="AU6" s="31">
        <f t="shared" ca="1" si="5"/>
        <v>0</v>
      </c>
      <c r="AV6" s="31">
        <f t="shared" ca="1" si="6"/>
        <v>2</v>
      </c>
      <c r="AX6" s="32">
        <f t="shared" ca="1" si="7"/>
        <v>0</v>
      </c>
      <c r="AY6" s="32">
        <f t="shared" ca="1" si="21"/>
        <v>4</v>
      </c>
      <c r="BA6" s="33">
        <f t="shared" ca="1" si="8"/>
        <v>0</v>
      </c>
      <c r="BB6" s="33">
        <f t="shared" ca="1" si="9"/>
        <v>1</v>
      </c>
      <c r="BE6" s="34">
        <v>5</v>
      </c>
      <c r="BF6" s="35">
        <f t="shared" ca="1" si="15"/>
        <v>609</v>
      </c>
      <c r="BG6" s="36">
        <f t="shared" ca="1" si="16"/>
        <v>608</v>
      </c>
      <c r="BH6" s="31">
        <f t="shared" ca="1" si="17"/>
        <v>2</v>
      </c>
      <c r="BI6" s="32">
        <f t="shared" ca="1" si="18"/>
        <v>304</v>
      </c>
      <c r="BJ6" s="33">
        <f t="shared" ca="1" si="19"/>
        <v>1</v>
      </c>
      <c r="BK6" s="34"/>
      <c r="BL6" s="34">
        <f t="shared" ca="1" si="20"/>
        <v>1</v>
      </c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B6" s="13">
        <f t="shared" ca="1" si="0"/>
        <v>0.98126744613206895</v>
      </c>
      <c r="CC6" s="14">
        <f t="shared" ca="1" si="10"/>
        <v>1</v>
      </c>
      <c r="CD6" s="11"/>
      <c r="CE6" s="15">
        <v>6</v>
      </c>
      <c r="CF6" s="16">
        <v>2</v>
      </c>
      <c r="CG6" s="16">
        <v>106</v>
      </c>
      <c r="CH6" s="17"/>
      <c r="CI6" s="11"/>
      <c r="CJ6" s="37"/>
      <c r="CK6" s="38"/>
      <c r="CL6" s="11"/>
      <c r="CM6" s="15"/>
      <c r="CN6" s="11"/>
      <c r="CO6" s="11"/>
      <c r="CR6" s="37"/>
      <c r="CS6" s="38"/>
      <c r="CT6" s="11"/>
      <c r="CU6" s="15"/>
      <c r="CV6" s="11"/>
      <c r="CW6" s="11"/>
    </row>
    <row r="7" spans="1:102" ht="38.1" customHeight="1" x14ac:dyDescent="0.25">
      <c r="A7" s="53"/>
      <c r="B7" s="54"/>
      <c r="C7" s="60"/>
      <c r="D7" s="61"/>
      <c r="E7" s="61"/>
      <c r="F7" s="61"/>
      <c r="G7" s="62"/>
      <c r="H7" s="53"/>
      <c r="I7" s="54"/>
      <c r="J7" s="60"/>
      <c r="K7" s="61"/>
      <c r="L7" s="61"/>
      <c r="M7" s="61"/>
      <c r="N7" s="62"/>
      <c r="O7" s="53"/>
      <c r="P7" s="54"/>
      <c r="Q7" s="60"/>
      <c r="R7" s="61"/>
      <c r="S7" s="61"/>
      <c r="T7" s="61"/>
      <c r="U7" s="62"/>
      <c r="V7" s="53"/>
      <c r="W7" s="54"/>
      <c r="X7" s="60"/>
      <c r="Y7" s="61"/>
      <c r="Z7" s="61"/>
      <c r="AA7" s="61"/>
      <c r="AB7" s="62"/>
      <c r="AC7" s="51"/>
      <c r="AD7" s="63" t="s">
        <v>25</v>
      </c>
      <c r="AE7" s="64" t="s">
        <v>26</v>
      </c>
      <c r="AF7" s="11">
        <v>6</v>
      </c>
      <c r="AG7" s="26">
        <f t="shared" ca="1" si="11"/>
        <v>202</v>
      </c>
      <c r="AH7" s="27" t="s">
        <v>27</v>
      </c>
      <c r="AI7" s="26">
        <f t="shared" ca="1" si="1"/>
        <v>2</v>
      </c>
      <c r="AJ7" s="27" t="s">
        <v>23</v>
      </c>
      <c r="AK7" s="26">
        <f t="shared" ca="1" si="2"/>
        <v>101</v>
      </c>
      <c r="AL7" s="28" t="s">
        <v>24</v>
      </c>
      <c r="AM7" s="26">
        <f t="shared" ca="1" si="3"/>
        <v>0</v>
      </c>
      <c r="AO7" s="29"/>
      <c r="AP7" s="30">
        <f t="shared" ca="1" si="12"/>
        <v>2</v>
      </c>
      <c r="AQ7" s="30">
        <f t="shared" ca="1" si="13"/>
        <v>0</v>
      </c>
      <c r="AR7" s="30">
        <f t="shared" ca="1" si="14"/>
        <v>2</v>
      </c>
      <c r="AT7" s="31">
        <f t="shared" ca="1" si="4"/>
        <v>0</v>
      </c>
      <c r="AU7" s="31">
        <f t="shared" ca="1" si="5"/>
        <v>0</v>
      </c>
      <c r="AV7" s="31">
        <f t="shared" ca="1" si="6"/>
        <v>2</v>
      </c>
      <c r="AX7" s="32">
        <f t="shared" ca="1" si="7"/>
        <v>0</v>
      </c>
      <c r="AY7" s="32">
        <f t="shared" ca="1" si="21"/>
        <v>1</v>
      </c>
      <c r="BA7" s="33">
        <f t="shared" ca="1" si="8"/>
        <v>0</v>
      </c>
      <c r="BB7" s="33">
        <f t="shared" ca="1" si="9"/>
        <v>0</v>
      </c>
      <c r="BE7" s="34">
        <v>6</v>
      </c>
      <c r="BF7" s="35">
        <f t="shared" ca="1" si="15"/>
        <v>202</v>
      </c>
      <c r="BG7" s="36">
        <f t="shared" ca="1" si="16"/>
        <v>202</v>
      </c>
      <c r="BH7" s="31">
        <f t="shared" ca="1" si="17"/>
        <v>2</v>
      </c>
      <c r="BI7" s="32">
        <f t="shared" ca="1" si="18"/>
        <v>101</v>
      </c>
      <c r="BJ7" s="33">
        <f t="shared" ca="1" si="19"/>
        <v>0</v>
      </c>
      <c r="BK7" s="34"/>
      <c r="BL7" s="34">
        <f t="shared" ca="1" si="20"/>
        <v>0</v>
      </c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B7" s="13">
        <f t="shared" ca="1" si="0"/>
        <v>0.60889929349527627</v>
      </c>
      <c r="CC7" s="14">
        <f t="shared" ca="1" si="10"/>
        <v>53</v>
      </c>
      <c r="CD7" s="11"/>
      <c r="CE7" s="15">
        <v>7</v>
      </c>
      <c r="CF7" s="16">
        <v>2</v>
      </c>
      <c r="CG7" s="16">
        <v>107</v>
      </c>
      <c r="CH7" s="17"/>
      <c r="CI7" s="11"/>
      <c r="CJ7" s="37"/>
      <c r="CK7" s="38"/>
      <c r="CL7" s="11"/>
      <c r="CM7" s="15"/>
      <c r="CN7" s="11"/>
      <c r="CO7" s="11"/>
      <c r="CR7" s="37"/>
      <c r="CS7" s="38"/>
      <c r="CT7" s="11"/>
      <c r="CU7" s="15"/>
      <c r="CV7" s="11"/>
      <c r="CW7" s="11"/>
    </row>
    <row r="8" spans="1:102" ht="38.1" customHeight="1" x14ac:dyDescent="0.25">
      <c r="A8" s="53"/>
      <c r="B8" s="54"/>
      <c r="C8" s="60"/>
      <c r="D8" s="65"/>
      <c r="E8" s="65"/>
      <c r="F8" s="65"/>
      <c r="G8" s="62"/>
      <c r="H8" s="53"/>
      <c r="I8" s="54"/>
      <c r="J8" s="60"/>
      <c r="K8" s="65"/>
      <c r="L8" s="65"/>
      <c r="M8" s="65"/>
      <c r="N8" s="62"/>
      <c r="O8" s="53"/>
      <c r="P8" s="54"/>
      <c r="Q8" s="60"/>
      <c r="R8" s="65"/>
      <c r="S8" s="65"/>
      <c r="T8" s="65"/>
      <c r="U8" s="62"/>
      <c r="V8" s="53"/>
      <c r="W8" s="54"/>
      <c r="X8" s="60"/>
      <c r="Y8" s="65"/>
      <c r="Z8" s="65"/>
      <c r="AA8" s="65"/>
      <c r="AB8" s="62"/>
      <c r="AC8" s="51"/>
      <c r="AD8" s="63" t="s">
        <v>28</v>
      </c>
      <c r="AE8" s="66" t="s">
        <v>29</v>
      </c>
      <c r="AF8" s="11">
        <v>7</v>
      </c>
      <c r="AG8" s="26">
        <f t="shared" ca="1" si="11"/>
        <v>624</v>
      </c>
      <c r="AH8" s="27" t="s">
        <v>27</v>
      </c>
      <c r="AI8" s="26">
        <f t="shared" ca="1" si="1"/>
        <v>3</v>
      </c>
      <c r="AJ8" s="27" t="s">
        <v>23</v>
      </c>
      <c r="AK8" s="26">
        <f t="shared" ca="1" si="2"/>
        <v>208</v>
      </c>
      <c r="AL8" s="28" t="s">
        <v>24</v>
      </c>
      <c r="AM8" s="26">
        <f t="shared" ca="1" si="3"/>
        <v>0</v>
      </c>
      <c r="AO8" s="29"/>
      <c r="AP8" s="30">
        <f t="shared" ca="1" si="12"/>
        <v>6</v>
      </c>
      <c r="AQ8" s="30">
        <f t="shared" ca="1" si="13"/>
        <v>2</v>
      </c>
      <c r="AR8" s="30">
        <f t="shared" ca="1" si="14"/>
        <v>4</v>
      </c>
      <c r="AT8" s="31">
        <f t="shared" ca="1" si="4"/>
        <v>0</v>
      </c>
      <c r="AU8" s="31">
        <f t="shared" ca="1" si="5"/>
        <v>0</v>
      </c>
      <c r="AV8" s="31">
        <f t="shared" ca="1" si="6"/>
        <v>3</v>
      </c>
      <c r="AX8" s="32">
        <f t="shared" ca="1" si="7"/>
        <v>0</v>
      </c>
      <c r="AY8" s="32">
        <f t="shared" ca="1" si="21"/>
        <v>8</v>
      </c>
      <c r="BA8" s="33">
        <f t="shared" ca="1" si="8"/>
        <v>0</v>
      </c>
      <c r="BB8" s="33">
        <f t="shared" ca="1" si="9"/>
        <v>0</v>
      </c>
      <c r="BE8" s="34">
        <v>7</v>
      </c>
      <c r="BF8" s="35">
        <f t="shared" ca="1" si="15"/>
        <v>624</v>
      </c>
      <c r="BG8" s="36">
        <f t="shared" ca="1" si="16"/>
        <v>624</v>
      </c>
      <c r="BH8" s="31">
        <f t="shared" ca="1" si="17"/>
        <v>3</v>
      </c>
      <c r="BI8" s="32">
        <f t="shared" ca="1" si="18"/>
        <v>208</v>
      </c>
      <c r="BJ8" s="33">
        <f t="shared" ca="1" si="19"/>
        <v>0</v>
      </c>
      <c r="BK8" s="34"/>
      <c r="BL8" s="34">
        <f t="shared" ca="1" si="20"/>
        <v>0</v>
      </c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B8" s="13">
        <f t="shared" ca="1" si="0"/>
        <v>0.92823026277449794</v>
      </c>
      <c r="CC8" s="14">
        <f t="shared" ca="1" si="10"/>
        <v>7</v>
      </c>
      <c r="CD8" s="11"/>
      <c r="CE8" s="15">
        <v>8</v>
      </c>
      <c r="CF8" s="16">
        <v>2</v>
      </c>
      <c r="CG8" s="16">
        <v>108</v>
      </c>
      <c r="CH8" s="17"/>
      <c r="CI8" s="11"/>
      <c r="CJ8" s="37"/>
      <c r="CK8" s="38"/>
      <c r="CL8" s="11"/>
      <c r="CM8" s="15"/>
      <c r="CN8" s="11"/>
      <c r="CO8" s="11"/>
      <c r="CR8" s="37"/>
      <c r="CS8" s="38"/>
      <c r="CT8" s="11"/>
      <c r="CU8" s="15"/>
      <c r="CV8" s="11"/>
      <c r="CW8" s="11"/>
    </row>
    <row r="9" spans="1:102" ht="38.1" customHeight="1" x14ac:dyDescent="0.25">
      <c r="A9" s="53"/>
      <c r="B9" s="54"/>
      <c r="C9" s="60"/>
      <c r="D9" s="61"/>
      <c r="E9" s="67"/>
      <c r="F9" s="67"/>
      <c r="G9" s="68"/>
      <c r="H9" s="53"/>
      <c r="I9" s="54"/>
      <c r="J9" s="60"/>
      <c r="K9" s="61"/>
      <c r="L9" s="67"/>
      <c r="M9" s="67"/>
      <c r="N9" s="68"/>
      <c r="O9" s="53"/>
      <c r="P9" s="54"/>
      <c r="Q9" s="60"/>
      <c r="R9" s="61"/>
      <c r="S9" s="67"/>
      <c r="T9" s="67"/>
      <c r="U9" s="68"/>
      <c r="V9" s="53"/>
      <c r="W9" s="54"/>
      <c r="X9" s="60"/>
      <c r="Y9" s="61"/>
      <c r="Z9" s="67"/>
      <c r="AA9" s="67"/>
      <c r="AB9" s="68"/>
      <c r="AC9" s="40"/>
      <c r="AD9" s="63" t="s">
        <v>30</v>
      </c>
      <c r="AE9" s="64" t="s">
        <v>31</v>
      </c>
      <c r="AF9" s="11">
        <v>8</v>
      </c>
      <c r="AG9" s="26">
        <f t="shared" ca="1" si="11"/>
        <v>214</v>
      </c>
      <c r="AH9" s="27" t="s">
        <v>13</v>
      </c>
      <c r="AI9" s="26">
        <f t="shared" ca="1" si="1"/>
        <v>2</v>
      </c>
      <c r="AJ9" s="27" t="s">
        <v>14</v>
      </c>
      <c r="AK9" s="26">
        <f t="shared" ca="1" si="2"/>
        <v>107</v>
      </c>
      <c r="AL9" s="28" t="s">
        <v>24</v>
      </c>
      <c r="AM9" s="26">
        <f t="shared" ca="1" si="3"/>
        <v>0</v>
      </c>
      <c r="AO9" s="29"/>
      <c r="AP9" s="30">
        <f t="shared" ca="1" si="12"/>
        <v>2</v>
      </c>
      <c r="AQ9" s="30">
        <f t="shared" ca="1" si="13"/>
        <v>1</v>
      </c>
      <c r="AR9" s="30">
        <f t="shared" ca="1" si="14"/>
        <v>4</v>
      </c>
      <c r="AT9" s="31">
        <f t="shared" ca="1" si="4"/>
        <v>0</v>
      </c>
      <c r="AU9" s="31">
        <f t="shared" ca="1" si="5"/>
        <v>0</v>
      </c>
      <c r="AV9" s="31">
        <f t="shared" ca="1" si="6"/>
        <v>2</v>
      </c>
      <c r="AX9" s="32">
        <f t="shared" ca="1" si="7"/>
        <v>0</v>
      </c>
      <c r="AY9" s="32">
        <f t="shared" ca="1" si="21"/>
        <v>7</v>
      </c>
      <c r="BA9" s="33">
        <f t="shared" ca="1" si="8"/>
        <v>0</v>
      </c>
      <c r="BB9" s="33">
        <f t="shared" ca="1" si="9"/>
        <v>0</v>
      </c>
      <c r="BE9" s="34">
        <v>8</v>
      </c>
      <c r="BF9" s="35">
        <f t="shared" ca="1" si="15"/>
        <v>214</v>
      </c>
      <c r="BG9" s="36">
        <f t="shared" ca="1" si="16"/>
        <v>214</v>
      </c>
      <c r="BH9" s="31">
        <f t="shared" ca="1" si="17"/>
        <v>2</v>
      </c>
      <c r="BI9" s="32">
        <f t="shared" ca="1" si="18"/>
        <v>107</v>
      </c>
      <c r="BJ9" s="33">
        <f t="shared" ca="1" si="19"/>
        <v>0</v>
      </c>
      <c r="BK9" s="34"/>
      <c r="BL9" s="34">
        <f t="shared" ca="1" si="20"/>
        <v>0</v>
      </c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B9" s="13">
        <f t="shared" ca="1" si="0"/>
        <v>0.77485283705565944</v>
      </c>
      <c r="CC9" s="14">
        <f t="shared" ca="1" si="10"/>
        <v>31</v>
      </c>
      <c r="CD9" s="11"/>
      <c r="CE9" s="15">
        <v>9</v>
      </c>
      <c r="CF9" s="16">
        <v>2</v>
      </c>
      <c r="CG9" s="16">
        <v>109</v>
      </c>
      <c r="CH9" s="17"/>
      <c r="CI9" s="11"/>
      <c r="CJ9" s="37"/>
      <c r="CK9" s="38"/>
      <c r="CL9" s="11"/>
      <c r="CM9" s="15"/>
      <c r="CN9" s="11"/>
      <c r="CO9" s="11"/>
      <c r="CR9" s="37"/>
      <c r="CS9" s="38"/>
      <c r="CT9" s="11"/>
      <c r="CU9" s="15"/>
      <c r="CV9" s="11"/>
      <c r="CW9" s="11"/>
    </row>
    <row r="10" spans="1:102" ht="38.1" customHeight="1" x14ac:dyDescent="0.25">
      <c r="A10" s="53"/>
      <c r="B10" s="69"/>
      <c r="C10" s="70"/>
      <c r="D10" s="71"/>
      <c r="E10" s="72"/>
      <c r="F10" s="72"/>
      <c r="G10" s="73"/>
      <c r="H10" s="53"/>
      <c r="I10" s="40"/>
      <c r="J10" s="70"/>
      <c r="K10" s="71"/>
      <c r="L10" s="72"/>
      <c r="M10" s="72"/>
      <c r="N10" s="73"/>
      <c r="O10" s="53"/>
      <c r="P10" s="40"/>
      <c r="Q10" s="70"/>
      <c r="R10" s="71"/>
      <c r="S10" s="72"/>
      <c r="T10" s="72"/>
      <c r="U10" s="73"/>
      <c r="V10" s="53"/>
      <c r="W10" s="40"/>
      <c r="X10" s="70"/>
      <c r="Y10" s="71"/>
      <c r="Z10" s="72"/>
      <c r="AA10" s="72"/>
      <c r="AB10" s="73"/>
      <c r="AC10" s="40"/>
      <c r="AD10" s="64"/>
      <c r="AE10" s="64" t="s">
        <v>32</v>
      </c>
      <c r="AF10" s="11">
        <v>9</v>
      </c>
      <c r="AG10" s="26">
        <f t="shared" ca="1" si="11"/>
        <v>808</v>
      </c>
      <c r="AH10" s="27" t="s">
        <v>27</v>
      </c>
      <c r="AI10" s="26">
        <f t="shared" ca="1" si="1"/>
        <v>2</v>
      </c>
      <c r="AJ10" s="27" t="s">
        <v>23</v>
      </c>
      <c r="AK10" s="26">
        <f t="shared" ca="1" si="2"/>
        <v>404</v>
      </c>
      <c r="AL10" s="28" t="s">
        <v>15</v>
      </c>
      <c r="AM10" s="26">
        <f t="shared" ca="1" si="3"/>
        <v>0</v>
      </c>
      <c r="AO10" s="29"/>
      <c r="AP10" s="30">
        <f t="shared" ca="1" si="12"/>
        <v>8</v>
      </c>
      <c r="AQ10" s="30">
        <f t="shared" ca="1" si="13"/>
        <v>0</v>
      </c>
      <c r="AR10" s="30">
        <f t="shared" ca="1" si="14"/>
        <v>8</v>
      </c>
      <c r="AT10" s="31">
        <f t="shared" ca="1" si="4"/>
        <v>0</v>
      </c>
      <c r="AU10" s="31">
        <f t="shared" ca="1" si="5"/>
        <v>0</v>
      </c>
      <c r="AV10" s="31">
        <f t="shared" ca="1" si="6"/>
        <v>2</v>
      </c>
      <c r="AX10" s="32">
        <f t="shared" ca="1" si="7"/>
        <v>0</v>
      </c>
      <c r="AY10" s="32">
        <f t="shared" ca="1" si="21"/>
        <v>4</v>
      </c>
      <c r="BA10" s="33">
        <f t="shared" ca="1" si="8"/>
        <v>0</v>
      </c>
      <c r="BB10" s="33">
        <f t="shared" ca="1" si="9"/>
        <v>0</v>
      </c>
      <c r="BE10" s="34">
        <v>9</v>
      </c>
      <c r="BF10" s="35">
        <f t="shared" ca="1" si="15"/>
        <v>808</v>
      </c>
      <c r="BG10" s="36">
        <f t="shared" ca="1" si="16"/>
        <v>808</v>
      </c>
      <c r="BH10" s="31">
        <f t="shared" ca="1" si="17"/>
        <v>2</v>
      </c>
      <c r="BI10" s="32">
        <f t="shared" ca="1" si="18"/>
        <v>404</v>
      </c>
      <c r="BJ10" s="33">
        <f t="shared" ca="1" si="19"/>
        <v>0</v>
      </c>
      <c r="BK10" s="34"/>
      <c r="BL10" s="34">
        <f t="shared" ca="1" si="20"/>
        <v>0</v>
      </c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B10" s="13">
        <f t="shared" ca="1" si="0"/>
        <v>0.26572139401859862</v>
      </c>
      <c r="CC10" s="14">
        <f t="shared" ca="1" si="10"/>
        <v>97</v>
      </c>
      <c r="CD10" s="11"/>
      <c r="CE10" s="15">
        <v>10</v>
      </c>
      <c r="CF10" s="16">
        <v>2</v>
      </c>
      <c r="CG10" s="16">
        <v>201</v>
      </c>
      <c r="CH10" s="17"/>
      <c r="CI10" s="11"/>
      <c r="CJ10" s="37"/>
      <c r="CK10" s="38"/>
      <c r="CL10" s="11"/>
      <c r="CM10" s="15"/>
      <c r="CN10" s="11"/>
      <c r="CO10" s="11"/>
      <c r="CR10" s="37"/>
      <c r="CS10" s="38"/>
      <c r="CT10" s="11"/>
      <c r="CU10" s="15"/>
      <c r="CV10" s="11"/>
      <c r="CW10" s="11"/>
    </row>
    <row r="11" spans="1:102" ht="38.1" customHeight="1" x14ac:dyDescent="0.25">
      <c r="A11" s="53"/>
      <c r="B11" s="69"/>
      <c r="C11" s="74"/>
      <c r="D11" s="75"/>
      <c r="E11" s="75"/>
      <c r="F11" s="75"/>
      <c r="G11" s="68"/>
      <c r="H11" s="53"/>
      <c r="I11" s="40"/>
      <c r="J11" s="76"/>
      <c r="K11" s="75"/>
      <c r="L11" s="75"/>
      <c r="M11" s="75"/>
      <c r="N11" s="68"/>
      <c r="O11" s="53"/>
      <c r="P11" s="40"/>
      <c r="Q11" s="76"/>
      <c r="R11" s="75"/>
      <c r="S11" s="75"/>
      <c r="T11" s="75"/>
      <c r="U11" s="68"/>
      <c r="V11" s="53"/>
      <c r="W11" s="40"/>
      <c r="X11" s="76"/>
      <c r="Y11" s="75"/>
      <c r="Z11" s="75"/>
      <c r="AA11" s="75"/>
      <c r="AB11" s="68"/>
      <c r="AC11" s="40"/>
      <c r="AD11" s="77"/>
      <c r="AE11" s="78" t="s">
        <v>33</v>
      </c>
      <c r="AF11" s="11">
        <v>10</v>
      </c>
      <c r="AG11" s="26">
        <f t="shared" ca="1" si="11"/>
        <v>642</v>
      </c>
      <c r="AH11" s="27" t="s">
        <v>17</v>
      </c>
      <c r="AI11" s="26">
        <f t="shared" ca="1" si="1"/>
        <v>6</v>
      </c>
      <c r="AJ11" s="27" t="s">
        <v>23</v>
      </c>
      <c r="AK11" s="26">
        <f t="shared" ca="1" si="2"/>
        <v>107</v>
      </c>
      <c r="AL11" s="28" t="s">
        <v>16</v>
      </c>
      <c r="AM11" s="26">
        <f t="shared" ca="1" si="3"/>
        <v>0</v>
      </c>
      <c r="AP11" s="30">
        <f t="shared" ca="1" si="12"/>
        <v>6</v>
      </c>
      <c r="AQ11" s="30">
        <f t="shared" ca="1" si="13"/>
        <v>4</v>
      </c>
      <c r="AR11" s="30">
        <f t="shared" ca="1" si="14"/>
        <v>2</v>
      </c>
      <c r="AT11" s="31">
        <f t="shared" ca="1" si="4"/>
        <v>0</v>
      </c>
      <c r="AU11" s="31">
        <f t="shared" ca="1" si="5"/>
        <v>0</v>
      </c>
      <c r="AV11" s="31">
        <f t="shared" ca="1" si="6"/>
        <v>6</v>
      </c>
      <c r="AX11" s="32">
        <f t="shared" ca="1" si="7"/>
        <v>0</v>
      </c>
      <c r="AY11" s="32">
        <f t="shared" ca="1" si="21"/>
        <v>7</v>
      </c>
      <c r="BA11" s="33">
        <f t="shared" ca="1" si="8"/>
        <v>0</v>
      </c>
      <c r="BB11" s="33">
        <f t="shared" ca="1" si="9"/>
        <v>0</v>
      </c>
      <c r="BE11" s="34">
        <v>10</v>
      </c>
      <c r="BF11" s="35">
        <f t="shared" ca="1" si="15"/>
        <v>642</v>
      </c>
      <c r="BG11" s="36">
        <f t="shared" ca="1" si="16"/>
        <v>642</v>
      </c>
      <c r="BH11" s="31">
        <f t="shared" ca="1" si="17"/>
        <v>6</v>
      </c>
      <c r="BI11" s="32">
        <f t="shared" ca="1" si="18"/>
        <v>107</v>
      </c>
      <c r="BJ11" s="33">
        <f t="shared" ca="1" si="19"/>
        <v>0</v>
      </c>
      <c r="BL11" s="34">
        <f t="shared" ca="1" si="20"/>
        <v>0</v>
      </c>
      <c r="CB11" s="13">
        <f t="shared" ca="1" si="0"/>
        <v>0.42851222570416669</v>
      </c>
      <c r="CC11" s="14">
        <f t="shared" ca="1" si="10"/>
        <v>76</v>
      </c>
      <c r="CD11" s="11"/>
      <c r="CE11" s="15">
        <v>11</v>
      </c>
      <c r="CF11" s="16">
        <v>2</v>
      </c>
      <c r="CG11" s="16">
        <v>202</v>
      </c>
      <c r="CH11" s="17"/>
      <c r="CI11" s="11"/>
      <c r="CJ11" s="37"/>
      <c r="CK11" s="38"/>
      <c r="CL11" s="11"/>
      <c r="CM11" s="15"/>
      <c r="CN11" s="11"/>
      <c r="CO11" s="11"/>
      <c r="CR11" s="37"/>
      <c r="CS11" s="38"/>
      <c r="CT11" s="11"/>
      <c r="CU11" s="15"/>
      <c r="CV11" s="11"/>
      <c r="CW11" s="11"/>
    </row>
    <row r="12" spans="1:102" ht="38.1" customHeight="1" x14ac:dyDescent="0.25">
      <c r="A12" s="53"/>
      <c r="B12" s="69"/>
      <c r="C12" s="74"/>
      <c r="D12" s="79"/>
      <c r="E12" s="79"/>
      <c r="F12" s="79"/>
      <c r="G12" s="68"/>
      <c r="H12" s="53"/>
      <c r="I12" s="40"/>
      <c r="J12" s="76"/>
      <c r="K12" s="79"/>
      <c r="L12" s="79"/>
      <c r="M12" s="79"/>
      <c r="N12" s="68"/>
      <c r="O12" s="53"/>
      <c r="P12" s="40"/>
      <c r="Q12" s="76"/>
      <c r="R12" s="79"/>
      <c r="S12" s="79"/>
      <c r="T12" s="79"/>
      <c r="U12" s="68"/>
      <c r="V12" s="53"/>
      <c r="W12" s="40"/>
      <c r="X12" s="76"/>
      <c r="Y12" s="79"/>
      <c r="Z12" s="79"/>
      <c r="AA12" s="79"/>
      <c r="AB12" s="68"/>
      <c r="AC12" s="40"/>
      <c r="AE12" s="80" t="s">
        <v>34</v>
      </c>
      <c r="AF12" s="11">
        <v>11</v>
      </c>
      <c r="AG12" s="26">
        <f t="shared" ca="1" si="11"/>
        <v>816</v>
      </c>
      <c r="AH12" s="27" t="s">
        <v>27</v>
      </c>
      <c r="AI12" s="26">
        <f t="shared" ca="1" si="1"/>
        <v>4</v>
      </c>
      <c r="AJ12" s="27" t="s">
        <v>23</v>
      </c>
      <c r="AK12" s="26">
        <f t="shared" ca="1" si="2"/>
        <v>204</v>
      </c>
      <c r="AL12" s="28" t="s">
        <v>16</v>
      </c>
      <c r="AM12" s="26">
        <f t="shared" ca="1" si="3"/>
        <v>0</v>
      </c>
      <c r="AP12" s="30">
        <f t="shared" ca="1" si="12"/>
        <v>8</v>
      </c>
      <c r="AQ12" s="30">
        <f t="shared" ca="1" si="13"/>
        <v>1</v>
      </c>
      <c r="AR12" s="30">
        <f t="shared" ca="1" si="14"/>
        <v>6</v>
      </c>
      <c r="AT12" s="31">
        <f t="shared" ca="1" si="4"/>
        <v>0</v>
      </c>
      <c r="AU12" s="31">
        <f t="shared" ca="1" si="5"/>
        <v>0</v>
      </c>
      <c r="AV12" s="31">
        <f t="shared" ca="1" si="6"/>
        <v>4</v>
      </c>
      <c r="AX12" s="32">
        <f t="shared" ca="1" si="7"/>
        <v>0</v>
      </c>
      <c r="AY12" s="32">
        <f t="shared" ca="1" si="21"/>
        <v>4</v>
      </c>
      <c r="BA12" s="33">
        <f t="shared" ca="1" si="8"/>
        <v>0</v>
      </c>
      <c r="BB12" s="33">
        <f t="shared" ca="1" si="9"/>
        <v>0</v>
      </c>
      <c r="BE12" s="34">
        <v>11</v>
      </c>
      <c r="BF12" s="35">
        <f t="shared" ca="1" si="15"/>
        <v>816</v>
      </c>
      <c r="BG12" s="36">
        <f t="shared" ca="1" si="16"/>
        <v>816</v>
      </c>
      <c r="BH12" s="31">
        <f t="shared" ca="1" si="17"/>
        <v>4</v>
      </c>
      <c r="BI12" s="32">
        <f t="shared" ca="1" si="18"/>
        <v>204</v>
      </c>
      <c r="BJ12" s="33">
        <f t="shared" ca="1" si="19"/>
        <v>0</v>
      </c>
      <c r="BL12" s="34">
        <f t="shared" ca="1" si="20"/>
        <v>0</v>
      </c>
      <c r="CB12" s="13">
        <f t="shared" ca="1" si="0"/>
        <v>0.28988555390675474</v>
      </c>
      <c r="CC12" s="14">
        <f t="shared" ca="1" si="10"/>
        <v>96</v>
      </c>
      <c r="CD12" s="11"/>
      <c r="CE12" s="15">
        <v>12</v>
      </c>
      <c r="CF12" s="16">
        <v>2</v>
      </c>
      <c r="CG12" s="16">
        <v>203</v>
      </c>
      <c r="CH12" s="17"/>
      <c r="CI12" s="11"/>
      <c r="CJ12" s="37"/>
      <c r="CK12" s="38"/>
      <c r="CL12" s="11"/>
      <c r="CM12" s="15"/>
      <c r="CN12" s="11"/>
      <c r="CO12" s="11"/>
      <c r="CR12" s="37"/>
      <c r="CS12" s="38"/>
      <c r="CT12" s="11"/>
      <c r="CU12" s="15"/>
      <c r="CV12" s="11"/>
      <c r="CW12" s="11"/>
    </row>
    <row r="13" spans="1:102" ht="15" customHeight="1" x14ac:dyDescent="0.25">
      <c r="A13" s="81"/>
      <c r="B13" s="82"/>
      <c r="C13" s="82"/>
      <c r="D13" s="82"/>
      <c r="E13" s="82"/>
      <c r="F13" s="82"/>
      <c r="G13" s="83"/>
      <c r="H13" s="81"/>
      <c r="I13" s="82"/>
      <c r="J13" s="82"/>
      <c r="K13" s="82"/>
      <c r="L13" s="82"/>
      <c r="M13" s="82"/>
      <c r="N13" s="83"/>
      <c r="O13" s="81"/>
      <c r="P13" s="82"/>
      <c r="Q13" s="82"/>
      <c r="R13" s="82"/>
      <c r="S13" s="82"/>
      <c r="T13" s="82"/>
      <c r="U13" s="83"/>
      <c r="V13" s="81"/>
      <c r="W13" s="82"/>
      <c r="X13" s="82"/>
      <c r="Y13" s="82"/>
      <c r="Z13" s="82"/>
      <c r="AA13" s="82"/>
      <c r="AB13" s="83"/>
      <c r="AC13" s="40"/>
      <c r="AE13" s="78"/>
      <c r="AF13" s="11">
        <v>12</v>
      </c>
      <c r="AG13" s="26">
        <f t="shared" ca="1" si="11"/>
        <v>636</v>
      </c>
      <c r="AH13" s="27" t="s">
        <v>13</v>
      </c>
      <c r="AI13" s="26">
        <f t="shared" ca="1" si="1"/>
        <v>6</v>
      </c>
      <c r="AJ13" s="27" t="s">
        <v>14</v>
      </c>
      <c r="AK13" s="26">
        <f t="shared" ca="1" si="2"/>
        <v>106</v>
      </c>
      <c r="AL13" s="28" t="s">
        <v>15</v>
      </c>
      <c r="AM13" s="26">
        <f t="shared" ca="1" si="3"/>
        <v>0</v>
      </c>
      <c r="AP13" s="30">
        <f t="shared" ca="1" si="12"/>
        <v>6</v>
      </c>
      <c r="AQ13" s="30">
        <f t="shared" ca="1" si="13"/>
        <v>3</v>
      </c>
      <c r="AR13" s="30">
        <f t="shared" ca="1" si="14"/>
        <v>6</v>
      </c>
      <c r="AT13" s="31">
        <f t="shared" ca="1" si="4"/>
        <v>0</v>
      </c>
      <c r="AU13" s="31">
        <f t="shared" ca="1" si="5"/>
        <v>0</v>
      </c>
      <c r="AV13" s="31">
        <f t="shared" ca="1" si="6"/>
        <v>6</v>
      </c>
      <c r="AX13" s="32">
        <f t="shared" ca="1" si="7"/>
        <v>0</v>
      </c>
      <c r="AY13" s="32">
        <f t="shared" ca="1" si="21"/>
        <v>6</v>
      </c>
      <c r="BA13" s="33">
        <f t="shared" ca="1" si="8"/>
        <v>0</v>
      </c>
      <c r="BB13" s="33">
        <f t="shared" ca="1" si="9"/>
        <v>0</v>
      </c>
      <c r="BE13" s="34">
        <v>12</v>
      </c>
      <c r="BF13" s="35">
        <f t="shared" ca="1" si="15"/>
        <v>636</v>
      </c>
      <c r="BG13" s="36">
        <f t="shared" ca="1" si="16"/>
        <v>636</v>
      </c>
      <c r="BH13" s="31">
        <f t="shared" ca="1" si="17"/>
        <v>6</v>
      </c>
      <c r="BI13" s="32">
        <f t="shared" ca="1" si="18"/>
        <v>106</v>
      </c>
      <c r="BJ13" s="33">
        <f t="shared" ca="1" si="19"/>
        <v>0</v>
      </c>
      <c r="BL13" s="34">
        <f t="shared" ca="1" si="20"/>
        <v>0</v>
      </c>
      <c r="CB13" s="13">
        <f t="shared" ca="1" si="0"/>
        <v>0.55385872404866554</v>
      </c>
      <c r="CC13" s="14">
        <f t="shared" ca="1" si="10"/>
        <v>63</v>
      </c>
      <c r="CD13" s="11"/>
      <c r="CE13" s="15">
        <v>13</v>
      </c>
      <c r="CF13" s="16">
        <v>2</v>
      </c>
      <c r="CG13" s="16">
        <v>204</v>
      </c>
      <c r="CH13" s="17"/>
      <c r="CI13" s="11"/>
      <c r="CJ13" s="37"/>
      <c r="CK13" s="38"/>
      <c r="CL13" s="11"/>
      <c r="CM13" s="15"/>
      <c r="CN13" s="11"/>
      <c r="CO13" s="11"/>
      <c r="CR13" s="37"/>
      <c r="CS13" s="38"/>
      <c r="CT13" s="11"/>
      <c r="CU13" s="15"/>
      <c r="CV13" s="11"/>
      <c r="CW13" s="11"/>
    </row>
    <row r="14" spans="1:102" ht="15" customHeight="1" x14ac:dyDescent="0.25">
      <c r="A14" s="41" t="str">
        <f ca="1">$BD22</f>
        <v>B</v>
      </c>
      <c r="B14" s="42"/>
      <c r="C14" s="42"/>
      <c r="D14" s="43"/>
      <c r="E14" s="43"/>
      <c r="F14" s="43"/>
      <c r="G14" s="44"/>
      <c r="H14" s="41" t="str">
        <f ca="1">$BD23</f>
        <v>B</v>
      </c>
      <c r="I14" s="42"/>
      <c r="J14" s="42"/>
      <c r="K14" s="43"/>
      <c r="L14" s="43"/>
      <c r="M14" s="43"/>
      <c r="N14" s="44"/>
      <c r="O14" s="41" t="str">
        <f ca="1">$BD24</f>
        <v>B</v>
      </c>
      <c r="P14" s="42"/>
      <c r="Q14" s="42"/>
      <c r="R14" s="43"/>
      <c r="S14" s="43"/>
      <c r="T14" s="43"/>
      <c r="U14" s="44"/>
      <c r="V14" s="41" t="str">
        <f ca="1">$BD25</f>
        <v>B</v>
      </c>
      <c r="W14" s="42"/>
      <c r="X14" s="42"/>
      <c r="Y14" s="43"/>
      <c r="Z14" s="43"/>
      <c r="AA14" s="43"/>
      <c r="AB14" s="44"/>
      <c r="AC14" s="40"/>
      <c r="AE14" s="80"/>
      <c r="AG14" s="84"/>
      <c r="AH14" s="84"/>
      <c r="CB14" s="13">
        <f t="shared" ca="1" si="0"/>
        <v>0.14169369900128004</v>
      </c>
      <c r="CC14" s="14">
        <f t="shared" ca="1" si="10"/>
        <v>114</v>
      </c>
      <c r="CD14" s="11"/>
      <c r="CE14" s="15">
        <v>14</v>
      </c>
      <c r="CF14" s="16">
        <v>2</v>
      </c>
      <c r="CG14" s="16">
        <v>205</v>
      </c>
      <c r="CH14" s="17"/>
      <c r="CI14" s="11"/>
      <c r="CJ14" s="37"/>
      <c r="CK14" s="38"/>
      <c r="CL14" s="11"/>
      <c r="CM14" s="15"/>
      <c r="CN14" s="11"/>
      <c r="CO14" s="11"/>
      <c r="CR14" s="37"/>
      <c r="CS14" s="38"/>
      <c r="CT14" s="11"/>
      <c r="CU14" s="15"/>
      <c r="CV14" s="11"/>
      <c r="CW14" s="11"/>
    </row>
    <row r="15" spans="1:102" ht="38.1" customHeight="1" thickBot="1" x14ac:dyDescent="0.3">
      <c r="A15" s="45" t="s">
        <v>35</v>
      </c>
      <c r="B15" s="46"/>
      <c r="C15" s="47"/>
      <c r="D15" s="48"/>
      <c r="E15" s="49">
        <f ca="1">RANDBETWEEN(1,9)</f>
        <v>7</v>
      </c>
      <c r="F15" s="49">
        <f ca="1">RANDBETWEEN(1,9)</f>
        <v>5</v>
      </c>
      <c r="G15" s="50"/>
      <c r="H15" s="45" t="s">
        <v>36</v>
      </c>
      <c r="I15" s="46"/>
      <c r="J15" s="47"/>
      <c r="K15" s="48"/>
      <c r="L15" s="49">
        <f ca="1">RANDBETWEEN(1,9)</f>
        <v>4</v>
      </c>
      <c r="M15" s="49">
        <f ca="1">RANDBETWEEN(1,9)</f>
        <v>7</v>
      </c>
      <c r="N15" s="50"/>
      <c r="O15" s="45" t="s">
        <v>37</v>
      </c>
      <c r="P15" s="46"/>
      <c r="Q15" s="47"/>
      <c r="R15" s="48"/>
      <c r="S15" s="49">
        <f ca="1">RANDBETWEEN(1,9)</f>
        <v>4</v>
      </c>
      <c r="T15" s="49">
        <f ca="1">RANDBETWEEN(1,9)</f>
        <v>5</v>
      </c>
      <c r="U15" s="62"/>
      <c r="V15" s="45" t="s">
        <v>38</v>
      </c>
      <c r="W15" s="46"/>
      <c r="X15" s="47"/>
      <c r="Y15" s="48"/>
      <c r="Z15" s="49">
        <f ca="1">RANDBETWEEN(1,9)</f>
        <v>7</v>
      </c>
      <c r="AA15" s="49">
        <f ca="1">RANDBETWEEN(1,9)</f>
        <v>8</v>
      </c>
      <c r="AB15" s="62"/>
      <c r="AC15" s="51"/>
      <c r="AE15" s="80" t="s">
        <v>39</v>
      </c>
      <c r="BJ15" s="6" t="s">
        <v>40</v>
      </c>
      <c r="CB15" s="13">
        <f t="shared" ca="1" si="0"/>
        <v>0.92768136958897174</v>
      </c>
      <c r="CC15" s="14">
        <f t="shared" ca="1" si="10"/>
        <v>8</v>
      </c>
      <c r="CD15" s="11"/>
      <c r="CE15" s="15">
        <v>15</v>
      </c>
      <c r="CF15" s="16">
        <v>2</v>
      </c>
      <c r="CG15" s="16">
        <v>206</v>
      </c>
      <c r="CH15" s="17"/>
      <c r="CI15" s="11"/>
      <c r="CJ15" s="37"/>
      <c r="CK15" s="38"/>
      <c r="CL15" s="11"/>
      <c r="CM15" s="15"/>
      <c r="CN15" s="11"/>
      <c r="CO15" s="11"/>
      <c r="CR15" s="37"/>
      <c r="CS15" s="38"/>
      <c r="CT15" s="11"/>
      <c r="CU15" s="15"/>
      <c r="CV15" s="11"/>
      <c r="CW15" s="11"/>
    </row>
    <row r="16" spans="1:102" ht="39.950000000000003" customHeight="1" x14ac:dyDescent="0.25">
      <c r="A16" s="53"/>
      <c r="B16" s="54">
        <f ca="1">$AV6</f>
        <v>2</v>
      </c>
      <c r="C16" s="85"/>
      <c r="D16" s="56">
        <f ca="1">$AP6</f>
        <v>6</v>
      </c>
      <c r="E16" s="57">
        <f ca="1">$AQ6</f>
        <v>0</v>
      </c>
      <c r="F16" s="58">
        <f ca="1">$AR6</f>
        <v>9</v>
      </c>
      <c r="G16" s="50"/>
      <c r="H16" s="53"/>
      <c r="I16" s="54">
        <f ca="1">$AV7</f>
        <v>2</v>
      </c>
      <c r="J16" s="85"/>
      <c r="K16" s="56">
        <f ca="1">$AP7</f>
        <v>2</v>
      </c>
      <c r="L16" s="57">
        <f ca="1">$AQ7</f>
        <v>0</v>
      </c>
      <c r="M16" s="58">
        <f ca="1">$AR7</f>
        <v>2</v>
      </c>
      <c r="N16" s="50"/>
      <c r="O16" s="53"/>
      <c r="P16" s="54">
        <f ca="1">$AV8</f>
        <v>3</v>
      </c>
      <c r="Q16" s="85"/>
      <c r="R16" s="56">
        <f ca="1">$AP8</f>
        <v>6</v>
      </c>
      <c r="S16" s="57">
        <f ca="1">$AQ8</f>
        <v>2</v>
      </c>
      <c r="T16" s="58">
        <f ca="1">$AR8</f>
        <v>4</v>
      </c>
      <c r="U16" s="50"/>
      <c r="V16" s="53"/>
      <c r="W16" s="54">
        <f ca="1">$AV9</f>
        <v>2</v>
      </c>
      <c r="X16" s="85"/>
      <c r="Y16" s="56">
        <f ca="1">$AP9</f>
        <v>2</v>
      </c>
      <c r="Z16" s="57">
        <f ca="1">$AQ9</f>
        <v>1</v>
      </c>
      <c r="AA16" s="58">
        <f ca="1">$AR9</f>
        <v>4</v>
      </c>
      <c r="AB16" s="50"/>
      <c r="AC16" s="51"/>
      <c r="AE16" s="80" t="s">
        <v>41</v>
      </c>
      <c r="AG16" s="28"/>
      <c r="AH16" s="28"/>
      <c r="AI16" s="28"/>
      <c r="AJ16" s="28"/>
      <c r="AK16" s="28"/>
      <c r="AL16" s="28"/>
      <c r="AM16" s="28"/>
      <c r="AN16" s="28"/>
      <c r="AO16" s="28" t="s">
        <v>9</v>
      </c>
      <c r="AP16" s="28"/>
      <c r="AQ16" s="28"/>
      <c r="AR16" s="28" t="s">
        <v>42</v>
      </c>
      <c r="AS16" s="28"/>
      <c r="AT16" s="28" t="s">
        <v>3</v>
      </c>
      <c r="AU16" s="28"/>
      <c r="AV16" s="28"/>
      <c r="AW16" s="28" t="s">
        <v>4</v>
      </c>
      <c r="AX16" s="28"/>
      <c r="AY16" s="28"/>
      <c r="AZ16" s="28" t="s">
        <v>3</v>
      </c>
      <c r="BA16" s="28" t="s">
        <v>43</v>
      </c>
      <c r="BB16" s="28"/>
      <c r="BC16" s="28"/>
      <c r="BD16" s="28"/>
      <c r="BE16" s="28"/>
      <c r="CB16" s="13">
        <f t="shared" ca="1" si="0"/>
        <v>0.30006153108465738</v>
      </c>
      <c r="CC16" s="14">
        <f t="shared" ca="1" si="10"/>
        <v>95</v>
      </c>
      <c r="CD16" s="11"/>
      <c r="CE16" s="15">
        <v>16</v>
      </c>
      <c r="CF16" s="16">
        <v>2</v>
      </c>
      <c r="CG16" s="16">
        <v>207</v>
      </c>
      <c r="CH16" s="17"/>
      <c r="CI16" s="11"/>
      <c r="CJ16" s="37"/>
      <c r="CK16" s="38"/>
      <c r="CL16" s="11"/>
      <c r="CM16" s="15"/>
      <c r="CN16" s="11"/>
      <c r="CO16" s="11"/>
      <c r="CR16" s="37"/>
      <c r="CS16" s="38"/>
      <c r="CT16" s="11"/>
      <c r="CU16" s="15"/>
      <c r="CV16" s="11"/>
      <c r="CW16" s="11"/>
    </row>
    <row r="17" spans="1:101" ht="38.1" customHeight="1" thickBot="1" x14ac:dyDescent="0.3">
      <c r="A17" s="53"/>
      <c r="B17" s="54"/>
      <c r="C17" s="60"/>
      <c r="D17" s="61"/>
      <c r="E17" s="61"/>
      <c r="F17" s="61"/>
      <c r="G17" s="62"/>
      <c r="H17" s="53"/>
      <c r="I17" s="54"/>
      <c r="J17" s="60"/>
      <c r="K17" s="61"/>
      <c r="L17" s="61"/>
      <c r="M17" s="61"/>
      <c r="N17" s="62"/>
      <c r="O17" s="53"/>
      <c r="P17" s="54"/>
      <c r="Q17" s="60"/>
      <c r="R17" s="61"/>
      <c r="S17" s="61"/>
      <c r="T17" s="61"/>
      <c r="U17" s="62"/>
      <c r="V17" s="53"/>
      <c r="W17" s="54"/>
      <c r="X17" s="60"/>
      <c r="Y17" s="61"/>
      <c r="Z17" s="61"/>
      <c r="AA17" s="61"/>
      <c r="AB17" s="62"/>
      <c r="AC17" s="86"/>
      <c r="AD17" s="40"/>
      <c r="AE17" s="80" t="s">
        <v>44</v>
      </c>
      <c r="AG17" s="28" t="str">
        <f t="shared" ref="AG17:AG29" si="22">AG1</f>
        <v>被除数</v>
      </c>
      <c r="AH17" s="28"/>
      <c r="AI17" s="28" t="s">
        <v>10</v>
      </c>
      <c r="AJ17" s="28"/>
      <c r="AK17" s="28" t="str">
        <f t="shared" ref="AK17:AK29" si="23">AK1</f>
        <v>商</v>
      </c>
      <c r="AL17" s="28"/>
      <c r="AM17" s="28" t="str">
        <f t="shared" ref="AM17:AM29" si="24">AM1</f>
        <v>あまり</v>
      </c>
      <c r="AN17" s="28"/>
      <c r="AO17" s="28" t="s">
        <v>45</v>
      </c>
      <c r="AP17" s="28" t="s">
        <v>46</v>
      </c>
      <c r="AQ17" s="28" t="s">
        <v>47</v>
      </c>
      <c r="AR17" s="28" t="s">
        <v>46</v>
      </c>
      <c r="AS17" s="28" t="s">
        <v>47</v>
      </c>
      <c r="AT17" s="28" t="s">
        <v>45</v>
      </c>
      <c r="AU17" s="28" t="s">
        <v>46</v>
      </c>
      <c r="AV17" s="28" t="s">
        <v>47</v>
      </c>
      <c r="AW17" s="28"/>
      <c r="AX17" s="28"/>
      <c r="AY17" s="28"/>
      <c r="AZ17" s="87" t="s">
        <v>48</v>
      </c>
      <c r="BA17" s="87" t="s">
        <v>49</v>
      </c>
      <c r="BB17" s="87" t="s">
        <v>50</v>
      </c>
      <c r="BC17" s="28"/>
      <c r="BD17" s="28"/>
      <c r="BE17" s="28"/>
      <c r="CB17" s="13">
        <f t="shared" ca="1" si="0"/>
        <v>0.78152333793877882</v>
      </c>
      <c r="CC17" s="14">
        <f t="shared" ca="1" si="10"/>
        <v>29</v>
      </c>
      <c r="CD17" s="11"/>
      <c r="CE17" s="15">
        <v>17</v>
      </c>
      <c r="CF17" s="16">
        <v>2</v>
      </c>
      <c r="CG17" s="16">
        <v>208</v>
      </c>
      <c r="CH17" s="17"/>
      <c r="CI17" s="11"/>
      <c r="CJ17" s="37"/>
      <c r="CK17" s="38"/>
      <c r="CL17" s="11"/>
      <c r="CM17" s="15"/>
      <c r="CN17" s="11"/>
      <c r="CO17" s="11"/>
      <c r="CR17" s="37"/>
      <c r="CS17" s="38"/>
      <c r="CT17" s="11"/>
      <c r="CU17" s="15"/>
      <c r="CV17" s="11"/>
      <c r="CW17" s="11"/>
    </row>
    <row r="18" spans="1:101" ht="38.1" customHeight="1" x14ac:dyDescent="0.25">
      <c r="A18" s="53"/>
      <c r="B18" s="54"/>
      <c r="C18" s="60"/>
      <c r="D18" s="65"/>
      <c r="E18" s="65"/>
      <c r="F18" s="65"/>
      <c r="G18" s="62"/>
      <c r="H18" s="53"/>
      <c r="I18" s="54"/>
      <c r="J18" s="60"/>
      <c r="K18" s="65"/>
      <c r="L18" s="65"/>
      <c r="M18" s="65"/>
      <c r="N18" s="62"/>
      <c r="O18" s="53"/>
      <c r="P18" s="54"/>
      <c r="Q18" s="60"/>
      <c r="R18" s="65"/>
      <c r="S18" s="65"/>
      <c r="T18" s="65"/>
      <c r="U18" s="62"/>
      <c r="V18" s="53"/>
      <c r="W18" s="54"/>
      <c r="X18" s="60"/>
      <c r="Y18" s="65"/>
      <c r="Z18" s="88"/>
      <c r="AA18" s="89"/>
      <c r="AB18" s="62"/>
      <c r="AC18" s="51"/>
      <c r="AF18" s="11">
        <f t="shared" ref="AF18:AF29" si="25">AF2</f>
        <v>1</v>
      </c>
      <c r="AG18" s="90">
        <f t="shared" ca="1" si="22"/>
        <v>604</v>
      </c>
      <c r="AH18" s="27" t="s">
        <v>17</v>
      </c>
      <c r="AI18" s="91">
        <f t="shared" ref="AI18:AI29" ca="1" si="26">AI2</f>
        <v>2</v>
      </c>
      <c r="AJ18" s="27" t="s">
        <v>51</v>
      </c>
      <c r="AK18" s="92">
        <f t="shared" ca="1" si="23"/>
        <v>302</v>
      </c>
      <c r="AL18" s="28" t="s">
        <v>16</v>
      </c>
      <c r="AM18" s="93">
        <f t="shared" ca="1" si="24"/>
        <v>0</v>
      </c>
      <c r="AO18" s="94">
        <f ca="1">MOD(ROUNDDOWN(AG18/100,0),10)</f>
        <v>6</v>
      </c>
      <c r="AP18" s="95">
        <f ca="1">MOD(ROUNDDOWN(AG18/10,0),10)</f>
        <v>0</v>
      </c>
      <c r="AQ18" s="96">
        <f ca="1">MOD(ROUNDDOWN(AG18/1,0),10)</f>
        <v>4</v>
      </c>
      <c r="AR18" s="97">
        <f ca="1">MOD(ROUNDDOWN(AI18/10,0),10)</f>
        <v>0</v>
      </c>
      <c r="AS18" s="98">
        <f ca="1">MOD(ROUNDDOWN(AI18/1,0),10)</f>
        <v>2</v>
      </c>
      <c r="AT18" s="99">
        <f ca="1">MOD(ROUNDDOWN(AK18/100,0),10)</f>
        <v>3</v>
      </c>
      <c r="AU18" s="100">
        <f ca="1">MOD(ROUNDDOWN(AK18/10,0),10)</f>
        <v>0</v>
      </c>
      <c r="AV18" s="101">
        <f ca="1">MOD(ROUNDDOWN(AK18/1,0),10)</f>
        <v>2</v>
      </c>
      <c r="AW18" s="102">
        <f ca="1">MOD(ROUNDDOWN(AM18/10,0),10)</f>
        <v>0</v>
      </c>
      <c r="AX18" s="103">
        <f ca="1">MOD(ROUNDDOWN(AM18/1,0),10)</f>
        <v>0</v>
      </c>
      <c r="AZ18" s="104">
        <f ca="1">LEN(AK18)</f>
        <v>3</v>
      </c>
      <c r="BA18" s="90">
        <f ca="1">IF(AU18=0,0,1)</f>
        <v>0</v>
      </c>
      <c r="BB18" s="90">
        <f ca="1">IF(AV18=0,0,1)</f>
        <v>1</v>
      </c>
      <c r="BC18" s="105" t="str">
        <f t="shared" ref="BC18:BC29" ca="1" si="27">AZ18&amp;BA18&amp;BB18</f>
        <v>301</v>
      </c>
      <c r="BD18" s="106" t="str">
        <f t="shared" ref="BD18:BD29" ca="1" si="28">IF(BC18="311","A",IF(BC18="301","B",IF(BC18="310","C",IF(BC18="300","D",IF(BC18="211","E","F")))))</f>
        <v>B</v>
      </c>
      <c r="BF18" s="11"/>
      <c r="BG18" s="11"/>
      <c r="CB18" s="13">
        <f t="shared" ca="1" si="0"/>
        <v>0.56692371372789385</v>
      </c>
      <c r="CC18" s="14">
        <f t="shared" ca="1" si="10"/>
        <v>60</v>
      </c>
      <c r="CD18" s="11"/>
      <c r="CE18" s="15">
        <v>18</v>
      </c>
      <c r="CF18" s="16">
        <v>2</v>
      </c>
      <c r="CG18" s="16">
        <v>209</v>
      </c>
      <c r="CH18" s="17"/>
      <c r="CI18" s="11"/>
      <c r="CJ18" s="37"/>
      <c r="CK18" s="38"/>
      <c r="CL18" s="11"/>
      <c r="CM18" s="15"/>
      <c r="CN18" s="11"/>
      <c r="CO18" s="11"/>
      <c r="CR18" s="37"/>
      <c r="CS18" s="38"/>
      <c r="CT18" s="11"/>
      <c r="CU18" s="15"/>
      <c r="CV18" s="11"/>
      <c r="CW18" s="11"/>
    </row>
    <row r="19" spans="1:101" ht="38.1" customHeight="1" x14ac:dyDescent="0.25">
      <c r="A19" s="53"/>
      <c r="B19" s="54"/>
      <c r="C19" s="60"/>
      <c r="D19" s="61"/>
      <c r="E19" s="67"/>
      <c r="F19" s="67"/>
      <c r="G19" s="68"/>
      <c r="H19" s="53"/>
      <c r="I19" s="54"/>
      <c r="J19" s="60"/>
      <c r="K19" s="61"/>
      <c r="L19" s="67"/>
      <c r="M19" s="67"/>
      <c r="N19" s="68"/>
      <c r="O19" s="53"/>
      <c r="P19" s="54"/>
      <c r="Q19" s="60"/>
      <c r="R19" s="61"/>
      <c r="S19" s="67"/>
      <c r="T19" s="67"/>
      <c r="U19" s="68"/>
      <c r="V19" s="53"/>
      <c r="W19" s="54"/>
      <c r="X19" s="60"/>
      <c r="Y19" s="61"/>
      <c r="Z19" s="67"/>
      <c r="AA19" s="67"/>
      <c r="AB19" s="68"/>
      <c r="AC19" s="40"/>
      <c r="AF19" s="11">
        <f t="shared" si="25"/>
        <v>2</v>
      </c>
      <c r="AG19" s="90">
        <f t="shared" ca="1" si="22"/>
        <v>974</v>
      </c>
      <c r="AH19" s="27" t="s">
        <v>17</v>
      </c>
      <c r="AI19" s="91">
        <f t="shared" ca="1" si="26"/>
        <v>9</v>
      </c>
      <c r="AJ19" s="27" t="s">
        <v>18</v>
      </c>
      <c r="AK19" s="92">
        <f t="shared" ca="1" si="23"/>
        <v>108</v>
      </c>
      <c r="AL19" s="28" t="s">
        <v>15</v>
      </c>
      <c r="AM19" s="93">
        <f t="shared" ca="1" si="24"/>
        <v>2</v>
      </c>
      <c r="AO19" s="107">
        <f t="shared" ref="AO19:AO29" ca="1" si="29">MOD(ROUNDDOWN(AG19/100,0),10)</f>
        <v>9</v>
      </c>
      <c r="AP19" s="108">
        <f t="shared" ref="AP19:AP29" ca="1" si="30">MOD(ROUNDDOWN(AG19/10,0),10)</f>
        <v>7</v>
      </c>
      <c r="AQ19" s="109">
        <f t="shared" ref="AQ19:AQ29" ca="1" si="31">MOD(ROUNDDOWN(AG19/1,0),10)</f>
        <v>4</v>
      </c>
      <c r="AR19" s="110">
        <f t="shared" ref="AR19:AR29" ca="1" si="32">MOD(ROUNDDOWN(AI19/10,0),10)</f>
        <v>0</v>
      </c>
      <c r="AS19" s="111">
        <f t="shared" ref="AS19:AS29" ca="1" si="33">MOD(ROUNDDOWN(AI19/1,0),10)</f>
        <v>9</v>
      </c>
      <c r="AT19" s="112">
        <f t="shared" ref="AT19:AT29" ca="1" si="34">MOD(ROUNDDOWN(AK19/100,0),10)</f>
        <v>1</v>
      </c>
      <c r="AU19" s="113">
        <f t="shared" ref="AU19:AU29" ca="1" si="35">MOD(ROUNDDOWN(AK19/10,0),10)</f>
        <v>0</v>
      </c>
      <c r="AV19" s="114">
        <f t="shared" ref="AV19:AV29" ca="1" si="36">MOD(ROUNDDOWN(AK19/1,0),10)</f>
        <v>8</v>
      </c>
      <c r="AW19" s="115">
        <f t="shared" ref="AW19:AW29" ca="1" si="37">MOD(ROUNDDOWN(AM19/10,0),10)</f>
        <v>0</v>
      </c>
      <c r="AX19" s="116">
        <f t="shared" ref="AX19:AX29" ca="1" si="38">MOD(ROUNDDOWN(AM19/1,0),10)</f>
        <v>2</v>
      </c>
      <c r="AZ19" s="104">
        <f t="shared" ref="AZ19:AZ29" ca="1" si="39">LEN(AK19)</f>
        <v>3</v>
      </c>
      <c r="BA19" s="90">
        <f t="shared" ref="BA19:BB29" ca="1" si="40">IF(AU19=0,0,1)</f>
        <v>0</v>
      </c>
      <c r="BB19" s="90">
        <f t="shared" ca="1" si="40"/>
        <v>1</v>
      </c>
      <c r="BC19" s="105" t="str">
        <f t="shared" ca="1" si="27"/>
        <v>301</v>
      </c>
      <c r="BD19" s="106" t="str">
        <f t="shared" ca="1" si="28"/>
        <v>B</v>
      </c>
      <c r="BF19" s="11"/>
      <c r="CB19" s="13">
        <f t="shared" ca="1" si="0"/>
        <v>0.88131101318414973</v>
      </c>
      <c r="CC19" s="14">
        <f t="shared" ca="1" si="10"/>
        <v>13</v>
      </c>
      <c r="CD19" s="11"/>
      <c r="CE19" s="15">
        <v>19</v>
      </c>
      <c r="CF19" s="16">
        <v>2</v>
      </c>
      <c r="CG19" s="16">
        <v>301</v>
      </c>
      <c r="CH19" s="17"/>
      <c r="CI19" s="11"/>
      <c r="CJ19" s="37"/>
      <c r="CK19" s="38"/>
      <c r="CL19" s="11"/>
      <c r="CM19" s="15"/>
      <c r="CN19" s="11"/>
      <c r="CO19" s="11"/>
      <c r="CR19" s="37"/>
      <c r="CS19" s="38"/>
      <c r="CT19" s="11"/>
      <c r="CU19" s="15"/>
      <c r="CV19" s="11"/>
      <c r="CW19" s="11"/>
    </row>
    <row r="20" spans="1:101" ht="38.1" customHeight="1" x14ac:dyDescent="0.25">
      <c r="A20" s="53"/>
      <c r="B20" s="40"/>
      <c r="C20" s="70"/>
      <c r="D20" s="71"/>
      <c r="E20" s="72"/>
      <c r="F20" s="72"/>
      <c r="G20" s="73"/>
      <c r="H20" s="53"/>
      <c r="I20" s="40"/>
      <c r="J20" s="70"/>
      <c r="K20" s="71"/>
      <c r="L20" s="72"/>
      <c r="M20" s="72"/>
      <c r="N20" s="73"/>
      <c r="O20" s="53"/>
      <c r="P20" s="40"/>
      <c r="Q20" s="70"/>
      <c r="R20" s="71"/>
      <c r="S20" s="72"/>
      <c r="T20" s="72"/>
      <c r="U20" s="73"/>
      <c r="V20" s="53"/>
      <c r="W20" s="40"/>
      <c r="X20" s="70"/>
      <c r="Y20" s="71"/>
      <c r="Z20" s="72"/>
      <c r="AA20" s="72"/>
      <c r="AB20" s="73"/>
      <c r="AC20" s="40"/>
      <c r="AF20" s="11">
        <f t="shared" si="25"/>
        <v>3</v>
      </c>
      <c r="AG20" s="90">
        <f t="shared" ca="1" si="22"/>
        <v>805</v>
      </c>
      <c r="AH20" s="27" t="s">
        <v>17</v>
      </c>
      <c r="AI20" s="91">
        <f t="shared" ca="1" si="26"/>
        <v>4</v>
      </c>
      <c r="AJ20" s="27" t="s">
        <v>18</v>
      </c>
      <c r="AK20" s="92">
        <f t="shared" ca="1" si="23"/>
        <v>201</v>
      </c>
      <c r="AL20" s="28" t="s">
        <v>16</v>
      </c>
      <c r="AM20" s="93">
        <f t="shared" ca="1" si="24"/>
        <v>1</v>
      </c>
      <c r="AO20" s="107">
        <f t="shared" ca="1" si="29"/>
        <v>8</v>
      </c>
      <c r="AP20" s="108">
        <f t="shared" ca="1" si="30"/>
        <v>0</v>
      </c>
      <c r="AQ20" s="109">
        <f t="shared" ca="1" si="31"/>
        <v>5</v>
      </c>
      <c r="AR20" s="110">
        <f t="shared" ca="1" si="32"/>
        <v>0</v>
      </c>
      <c r="AS20" s="111">
        <f t="shared" ca="1" si="33"/>
        <v>4</v>
      </c>
      <c r="AT20" s="112">
        <f t="shared" ca="1" si="34"/>
        <v>2</v>
      </c>
      <c r="AU20" s="113">
        <f t="shared" ca="1" si="35"/>
        <v>0</v>
      </c>
      <c r="AV20" s="114">
        <f t="shared" ca="1" si="36"/>
        <v>1</v>
      </c>
      <c r="AW20" s="115">
        <f t="shared" ca="1" si="37"/>
        <v>0</v>
      </c>
      <c r="AX20" s="116">
        <f t="shared" ca="1" si="38"/>
        <v>1</v>
      </c>
      <c r="AZ20" s="104">
        <f t="shared" ca="1" si="39"/>
        <v>3</v>
      </c>
      <c r="BA20" s="90">
        <f t="shared" ca="1" si="40"/>
        <v>0</v>
      </c>
      <c r="BB20" s="90">
        <f t="shared" ca="1" si="40"/>
        <v>1</v>
      </c>
      <c r="BC20" s="105" t="str">
        <f t="shared" ca="1" si="27"/>
        <v>301</v>
      </c>
      <c r="BD20" s="106" t="str">
        <f t="shared" ca="1" si="28"/>
        <v>B</v>
      </c>
      <c r="BF20" s="11"/>
      <c r="CB20" s="13">
        <f t="shared" ca="1" si="0"/>
        <v>0.18836003293477688</v>
      </c>
      <c r="CC20" s="14">
        <f t="shared" ca="1" si="10"/>
        <v>110</v>
      </c>
      <c r="CD20" s="11"/>
      <c r="CE20" s="15">
        <v>20</v>
      </c>
      <c r="CF20" s="16">
        <v>2</v>
      </c>
      <c r="CG20" s="16">
        <v>302</v>
      </c>
      <c r="CH20" s="17"/>
      <c r="CI20" s="11"/>
      <c r="CJ20" s="37"/>
      <c r="CK20" s="38"/>
      <c r="CL20" s="11"/>
      <c r="CM20" s="15"/>
      <c r="CN20" s="11"/>
      <c r="CO20" s="11"/>
      <c r="CR20" s="37"/>
      <c r="CS20" s="38"/>
      <c r="CT20" s="11"/>
      <c r="CU20" s="15"/>
      <c r="CV20" s="11"/>
      <c r="CW20" s="11"/>
    </row>
    <row r="21" spans="1:101" ht="38.1" customHeight="1" x14ac:dyDescent="0.25">
      <c r="A21" s="53"/>
      <c r="B21" s="40"/>
      <c r="C21" s="76"/>
      <c r="D21" s="75"/>
      <c r="E21" s="75"/>
      <c r="F21" s="75"/>
      <c r="G21" s="68"/>
      <c r="H21" s="53"/>
      <c r="I21" s="40"/>
      <c r="J21" s="76"/>
      <c r="K21" s="75"/>
      <c r="L21" s="75"/>
      <c r="M21" s="75"/>
      <c r="N21" s="68"/>
      <c r="O21" s="53"/>
      <c r="P21" s="40"/>
      <c r="Q21" s="76"/>
      <c r="R21" s="75"/>
      <c r="S21" s="75"/>
      <c r="T21" s="75"/>
      <c r="U21" s="68"/>
      <c r="V21" s="53"/>
      <c r="W21" s="40"/>
      <c r="X21" s="76"/>
      <c r="Y21" s="75"/>
      <c r="Z21" s="75"/>
      <c r="AA21" s="79"/>
      <c r="AB21" s="68"/>
      <c r="AC21" s="40"/>
      <c r="AF21" s="11">
        <f t="shared" si="25"/>
        <v>4</v>
      </c>
      <c r="AG21" s="90">
        <f t="shared" ca="1" si="22"/>
        <v>309</v>
      </c>
      <c r="AH21" s="27" t="s">
        <v>17</v>
      </c>
      <c r="AI21" s="91">
        <f t="shared" ca="1" si="26"/>
        <v>3</v>
      </c>
      <c r="AJ21" s="27" t="s">
        <v>18</v>
      </c>
      <c r="AK21" s="92">
        <f t="shared" ca="1" si="23"/>
        <v>103</v>
      </c>
      <c r="AL21" s="28" t="s">
        <v>16</v>
      </c>
      <c r="AM21" s="93">
        <f t="shared" ca="1" si="24"/>
        <v>0</v>
      </c>
      <c r="AO21" s="107">
        <f t="shared" ca="1" si="29"/>
        <v>3</v>
      </c>
      <c r="AP21" s="108">
        <f t="shared" ca="1" si="30"/>
        <v>0</v>
      </c>
      <c r="AQ21" s="109">
        <f t="shared" ca="1" si="31"/>
        <v>9</v>
      </c>
      <c r="AR21" s="110">
        <f t="shared" ca="1" si="32"/>
        <v>0</v>
      </c>
      <c r="AS21" s="111">
        <f t="shared" ca="1" si="33"/>
        <v>3</v>
      </c>
      <c r="AT21" s="112">
        <f t="shared" ca="1" si="34"/>
        <v>1</v>
      </c>
      <c r="AU21" s="113">
        <f t="shared" ca="1" si="35"/>
        <v>0</v>
      </c>
      <c r="AV21" s="114">
        <f t="shared" ca="1" si="36"/>
        <v>3</v>
      </c>
      <c r="AW21" s="115">
        <f t="shared" ca="1" si="37"/>
        <v>0</v>
      </c>
      <c r="AX21" s="116">
        <f t="shared" ca="1" si="38"/>
        <v>0</v>
      </c>
      <c r="AZ21" s="104">
        <f t="shared" ca="1" si="39"/>
        <v>3</v>
      </c>
      <c r="BA21" s="90">
        <f t="shared" ca="1" si="40"/>
        <v>0</v>
      </c>
      <c r="BB21" s="90">
        <f t="shared" ca="1" si="40"/>
        <v>1</v>
      </c>
      <c r="BC21" s="105" t="str">
        <f t="shared" ca="1" si="27"/>
        <v>301</v>
      </c>
      <c r="BD21" s="106" t="str">
        <f t="shared" ca="1" si="28"/>
        <v>B</v>
      </c>
      <c r="BF21" s="11"/>
      <c r="CB21" s="13">
        <f t="shared" ca="1" si="0"/>
        <v>0.20444052533711332</v>
      </c>
      <c r="CC21" s="14">
        <f t="shared" ca="1" si="10"/>
        <v>106</v>
      </c>
      <c r="CD21" s="11"/>
      <c r="CE21" s="15">
        <v>21</v>
      </c>
      <c r="CF21" s="16">
        <v>2</v>
      </c>
      <c r="CG21" s="16">
        <v>303</v>
      </c>
      <c r="CH21" s="17"/>
      <c r="CI21" s="11"/>
      <c r="CJ21" s="37"/>
      <c r="CK21" s="38"/>
      <c r="CL21" s="11"/>
      <c r="CM21" s="15"/>
      <c r="CN21" s="11"/>
      <c r="CO21" s="11"/>
      <c r="CR21" s="37"/>
      <c r="CS21" s="38"/>
      <c r="CT21" s="11"/>
      <c r="CU21" s="15"/>
      <c r="CV21" s="11"/>
      <c r="CW21" s="11"/>
    </row>
    <row r="22" spans="1:101" ht="38.1" customHeight="1" x14ac:dyDescent="0.25">
      <c r="A22" s="53"/>
      <c r="B22" s="40"/>
      <c r="C22" s="76"/>
      <c r="D22" s="79"/>
      <c r="E22" s="79"/>
      <c r="F22" s="79"/>
      <c r="G22" s="68"/>
      <c r="H22" s="53"/>
      <c r="I22" s="40"/>
      <c r="J22" s="76"/>
      <c r="K22" s="79"/>
      <c r="L22" s="79"/>
      <c r="M22" s="79"/>
      <c r="N22" s="68"/>
      <c r="O22" s="53"/>
      <c r="P22" s="40"/>
      <c r="Q22" s="76"/>
      <c r="R22" s="79"/>
      <c r="S22" s="79"/>
      <c r="T22" s="79"/>
      <c r="U22" s="68"/>
      <c r="V22" s="53"/>
      <c r="W22" s="40"/>
      <c r="X22" s="76"/>
      <c r="Y22" s="79"/>
      <c r="Z22" s="79"/>
      <c r="AA22" s="117"/>
      <c r="AB22" s="68"/>
      <c r="AC22" s="40"/>
      <c r="AF22" s="11">
        <f t="shared" si="25"/>
        <v>5</v>
      </c>
      <c r="AG22" s="90">
        <f t="shared" ca="1" si="22"/>
        <v>609</v>
      </c>
      <c r="AH22" s="27" t="s">
        <v>17</v>
      </c>
      <c r="AI22" s="91">
        <f t="shared" ca="1" si="26"/>
        <v>2</v>
      </c>
      <c r="AJ22" s="27" t="s">
        <v>18</v>
      </c>
      <c r="AK22" s="92">
        <f t="shared" ca="1" si="23"/>
        <v>304</v>
      </c>
      <c r="AL22" s="28" t="s">
        <v>15</v>
      </c>
      <c r="AM22" s="93">
        <f t="shared" ca="1" si="24"/>
        <v>1</v>
      </c>
      <c r="AO22" s="107">
        <f t="shared" ca="1" si="29"/>
        <v>6</v>
      </c>
      <c r="AP22" s="108">
        <f t="shared" ca="1" si="30"/>
        <v>0</v>
      </c>
      <c r="AQ22" s="109">
        <f t="shared" ca="1" si="31"/>
        <v>9</v>
      </c>
      <c r="AR22" s="110">
        <f t="shared" ca="1" si="32"/>
        <v>0</v>
      </c>
      <c r="AS22" s="111">
        <f t="shared" ca="1" si="33"/>
        <v>2</v>
      </c>
      <c r="AT22" s="112">
        <f t="shared" ca="1" si="34"/>
        <v>3</v>
      </c>
      <c r="AU22" s="113">
        <f t="shared" ca="1" si="35"/>
        <v>0</v>
      </c>
      <c r="AV22" s="114">
        <f t="shared" ca="1" si="36"/>
        <v>4</v>
      </c>
      <c r="AW22" s="115">
        <f t="shared" ca="1" si="37"/>
        <v>0</v>
      </c>
      <c r="AX22" s="116">
        <f t="shared" ca="1" si="38"/>
        <v>1</v>
      </c>
      <c r="AZ22" s="104">
        <f t="shared" ca="1" si="39"/>
        <v>3</v>
      </c>
      <c r="BA22" s="90">
        <f t="shared" ca="1" si="40"/>
        <v>0</v>
      </c>
      <c r="BB22" s="90">
        <f t="shared" ca="1" si="40"/>
        <v>1</v>
      </c>
      <c r="BC22" s="105" t="str">
        <f t="shared" ca="1" si="27"/>
        <v>301</v>
      </c>
      <c r="BD22" s="106" t="str">
        <f t="shared" ca="1" si="28"/>
        <v>B</v>
      </c>
      <c r="BF22" s="11"/>
      <c r="CB22" s="13">
        <f t="shared" ca="1" si="0"/>
        <v>0.80591817041582503</v>
      </c>
      <c r="CC22" s="14">
        <f t="shared" ca="1" si="10"/>
        <v>23</v>
      </c>
      <c r="CD22" s="11"/>
      <c r="CE22" s="15">
        <v>22</v>
      </c>
      <c r="CF22" s="16">
        <v>2</v>
      </c>
      <c r="CG22" s="16">
        <v>304</v>
      </c>
      <c r="CH22" s="17"/>
      <c r="CI22" s="11"/>
      <c r="CJ22" s="37"/>
      <c r="CK22" s="38"/>
      <c r="CL22" s="11"/>
      <c r="CM22" s="15"/>
      <c r="CN22" s="11"/>
      <c r="CO22" s="11"/>
      <c r="CR22" s="37"/>
      <c r="CS22" s="38"/>
      <c r="CT22" s="11"/>
      <c r="CU22" s="15"/>
      <c r="CV22" s="11"/>
      <c r="CW22" s="11"/>
    </row>
    <row r="23" spans="1:101" ht="15" customHeight="1" x14ac:dyDescent="0.25">
      <c r="A23" s="81"/>
      <c r="B23" s="82"/>
      <c r="C23" s="82"/>
      <c r="D23" s="82"/>
      <c r="E23" s="82"/>
      <c r="F23" s="82"/>
      <c r="G23" s="83"/>
      <c r="H23" s="81"/>
      <c r="I23" s="82"/>
      <c r="J23" s="82"/>
      <c r="K23" s="82"/>
      <c r="L23" s="82"/>
      <c r="M23" s="82"/>
      <c r="N23" s="83"/>
      <c r="O23" s="81"/>
      <c r="P23" s="82"/>
      <c r="Q23" s="82"/>
      <c r="R23" s="82"/>
      <c r="S23" s="82"/>
      <c r="T23" s="82"/>
      <c r="U23" s="83"/>
      <c r="V23" s="81"/>
      <c r="W23" s="82"/>
      <c r="X23" s="82"/>
      <c r="Y23" s="82"/>
      <c r="Z23" s="82"/>
      <c r="AA23" s="82"/>
      <c r="AB23" s="83"/>
      <c r="AC23" s="40"/>
      <c r="AF23" s="11">
        <f t="shared" si="25"/>
        <v>6</v>
      </c>
      <c r="AG23" s="90">
        <f t="shared" ca="1" si="22"/>
        <v>202</v>
      </c>
      <c r="AH23" s="27" t="s">
        <v>17</v>
      </c>
      <c r="AI23" s="91">
        <f t="shared" ca="1" si="26"/>
        <v>2</v>
      </c>
      <c r="AJ23" s="27" t="s">
        <v>18</v>
      </c>
      <c r="AK23" s="92">
        <f t="shared" ca="1" si="23"/>
        <v>101</v>
      </c>
      <c r="AL23" s="28" t="s">
        <v>16</v>
      </c>
      <c r="AM23" s="93">
        <f t="shared" ca="1" si="24"/>
        <v>0</v>
      </c>
      <c r="AO23" s="107">
        <f t="shared" ca="1" si="29"/>
        <v>2</v>
      </c>
      <c r="AP23" s="108">
        <f t="shared" ca="1" si="30"/>
        <v>0</v>
      </c>
      <c r="AQ23" s="109">
        <f t="shared" ca="1" si="31"/>
        <v>2</v>
      </c>
      <c r="AR23" s="110">
        <f t="shared" ca="1" si="32"/>
        <v>0</v>
      </c>
      <c r="AS23" s="111">
        <f t="shared" ca="1" si="33"/>
        <v>2</v>
      </c>
      <c r="AT23" s="112">
        <f t="shared" ca="1" si="34"/>
        <v>1</v>
      </c>
      <c r="AU23" s="113">
        <f t="shared" ca="1" si="35"/>
        <v>0</v>
      </c>
      <c r="AV23" s="114">
        <f t="shared" ca="1" si="36"/>
        <v>1</v>
      </c>
      <c r="AW23" s="115">
        <f t="shared" ca="1" si="37"/>
        <v>0</v>
      </c>
      <c r="AX23" s="116">
        <f t="shared" ca="1" si="38"/>
        <v>0</v>
      </c>
      <c r="AZ23" s="104">
        <f t="shared" ca="1" si="39"/>
        <v>3</v>
      </c>
      <c r="BA23" s="90">
        <f t="shared" ca="1" si="40"/>
        <v>0</v>
      </c>
      <c r="BB23" s="90">
        <f t="shared" ca="1" si="40"/>
        <v>1</v>
      </c>
      <c r="BC23" s="105" t="str">
        <f t="shared" ca="1" si="27"/>
        <v>301</v>
      </c>
      <c r="BD23" s="106" t="str">
        <f t="shared" ca="1" si="28"/>
        <v>B</v>
      </c>
      <c r="BF23" s="11"/>
      <c r="CB23" s="13">
        <f t="shared" ca="1" si="0"/>
        <v>0.70025498011008502</v>
      </c>
      <c r="CC23" s="14">
        <f t="shared" ca="1" si="10"/>
        <v>43</v>
      </c>
      <c r="CD23" s="11"/>
      <c r="CE23" s="15">
        <v>23</v>
      </c>
      <c r="CF23" s="16">
        <v>2</v>
      </c>
      <c r="CG23" s="16">
        <v>305</v>
      </c>
      <c r="CH23" s="17"/>
      <c r="CI23" s="11"/>
      <c r="CJ23" s="37"/>
      <c r="CK23" s="38"/>
      <c r="CL23" s="11"/>
      <c r="CM23" s="15"/>
      <c r="CN23" s="11"/>
      <c r="CO23" s="11"/>
      <c r="CR23" s="37"/>
      <c r="CS23" s="38"/>
      <c r="CT23" s="11"/>
      <c r="CU23" s="15"/>
      <c r="CV23" s="11"/>
      <c r="CW23" s="11"/>
    </row>
    <row r="24" spans="1:101" ht="15" customHeight="1" x14ac:dyDescent="0.25">
      <c r="A24" s="41" t="str">
        <f ca="1">$BD26</f>
        <v>B</v>
      </c>
      <c r="B24" s="42"/>
      <c r="C24" s="42"/>
      <c r="D24" s="43"/>
      <c r="E24" s="43"/>
      <c r="F24" s="43"/>
      <c r="G24" s="44"/>
      <c r="H24" s="41" t="str">
        <f ca="1">$BD27</f>
        <v>B</v>
      </c>
      <c r="I24" s="42"/>
      <c r="J24" s="42"/>
      <c r="K24" s="43"/>
      <c r="L24" s="43"/>
      <c r="M24" s="43"/>
      <c r="N24" s="44"/>
      <c r="O24" s="41" t="str">
        <f ca="1">$BD28</f>
        <v>B</v>
      </c>
      <c r="P24" s="42"/>
      <c r="Q24" s="42"/>
      <c r="R24" s="43"/>
      <c r="S24" s="43"/>
      <c r="T24" s="43"/>
      <c r="U24" s="44"/>
      <c r="V24" s="41" t="str">
        <f ca="1">$BD29</f>
        <v>B</v>
      </c>
      <c r="W24" s="42"/>
      <c r="X24" s="42"/>
      <c r="Y24" s="43"/>
      <c r="Z24" s="43"/>
      <c r="AA24" s="43"/>
      <c r="AB24" s="44"/>
      <c r="AC24" s="40"/>
      <c r="AF24" s="11">
        <f t="shared" si="25"/>
        <v>7</v>
      </c>
      <c r="AG24" s="90">
        <f t="shared" ca="1" si="22"/>
        <v>624</v>
      </c>
      <c r="AH24" s="27" t="s">
        <v>13</v>
      </c>
      <c r="AI24" s="91">
        <f t="shared" ca="1" si="26"/>
        <v>3</v>
      </c>
      <c r="AJ24" s="27" t="s">
        <v>14</v>
      </c>
      <c r="AK24" s="92">
        <f t="shared" ca="1" si="23"/>
        <v>208</v>
      </c>
      <c r="AL24" s="28" t="s">
        <v>15</v>
      </c>
      <c r="AM24" s="93">
        <f t="shared" ca="1" si="24"/>
        <v>0</v>
      </c>
      <c r="AO24" s="107">
        <f t="shared" ca="1" si="29"/>
        <v>6</v>
      </c>
      <c r="AP24" s="108">
        <f t="shared" ca="1" si="30"/>
        <v>2</v>
      </c>
      <c r="AQ24" s="109">
        <f t="shared" ca="1" si="31"/>
        <v>4</v>
      </c>
      <c r="AR24" s="110">
        <f t="shared" ca="1" si="32"/>
        <v>0</v>
      </c>
      <c r="AS24" s="111">
        <f t="shared" ca="1" si="33"/>
        <v>3</v>
      </c>
      <c r="AT24" s="112">
        <f t="shared" ca="1" si="34"/>
        <v>2</v>
      </c>
      <c r="AU24" s="113">
        <f t="shared" ca="1" si="35"/>
        <v>0</v>
      </c>
      <c r="AV24" s="114">
        <f t="shared" ca="1" si="36"/>
        <v>8</v>
      </c>
      <c r="AW24" s="115">
        <f t="shared" ca="1" si="37"/>
        <v>0</v>
      </c>
      <c r="AX24" s="116">
        <f t="shared" ca="1" si="38"/>
        <v>0</v>
      </c>
      <c r="AZ24" s="104">
        <f t="shared" ca="1" si="39"/>
        <v>3</v>
      </c>
      <c r="BA24" s="90">
        <f t="shared" ca="1" si="40"/>
        <v>0</v>
      </c>
      <c r="BB24" s="90">
        <f t="shared" ca="1" si="40"/>
        <v>1</v>
      </c>
      <c r="BC24" s="105" t="str">
        <f t="shared" ca="1" si="27"/>
        <v>301</v>
      </c>
      <c r="BD24" s="106" t="str">
        <f t="shared" ca="1" si="28"/>
        <v>B</v>
      </c>
      <c r="BF24" s="11"/>
      <c r="CB24" s="13">
        <f t="shared" ca="1" si="0"/>
        <v>0.42121602260101432</v>
      </c>
      <c r="CC24" s="14">
        <f t="shared" ca="1" si="10"/>
        <v>77</v>
      </c>
      <c r="CD24" s="11"/>
      <c r="CE24" s="15">
        <v>24</v>
      </c>
      <c r="CF24" s="16">
        <v>2</v>
      </c>
      <c r="CG24" s="16">
        <v>306</v>
      </c>
      <c r="CH24" s="17"/>
      <c r="CI24" s="11"/>
      <c r="CJ24" s="37"/>
      <c r="CK24" s="38"/>
      <c r="CL24" s="11"/>
      <c r="CM24" s="15"/>
      <c r="CN24" s="11"/>
      <c r="CO24" s="11"/>
      <c r="CR24" s="37"/>
      <c r="CS24" s="38"/>
      <c r="CT24" s="11"/>
      <c r="CU24" s="15"/>
      <c r="CV24" s="11"/>
      <c r="CW24" s="11"/>
    </row>
    <row r="25" spans="1:101" ht="38.1" customHeight="1" thickBot="1" x14ac:dyDescent="0.3">
      <c r="A25" s="45" t="s">
        <v>52</v>
      </c>
      <c r="B25" s="46"/>
      <c r="C25" s="47"/>
      <c r="D25" s="48"/>
      <c r="E25" s="49">
        <f ca="1">RANDBETWEEN(1,9)</f>
        <v>4</v>
      </c>
      <c r="F25" s="49">
        <f ca="1">RANDBETWEEN(1,9)</f>
        <v>4</v>
      </c>
      <c r="G25" s="50"/>
      <c r="H25" s="45" t="s">
        <v>53</v>
      </c>
      <c r="I25" s="46"/>
      <c r="J25" s="47"/>
      <c r="K25" s="48"/>
      <c r="L25" s="49">
        <f ca="1">RANDBETWEEN(1,9)</f>
        <v>8</v>
      </c>
      <c r="M25" s="49">
        <f ca="1">RANDBETWEEN(1,9)</f>
        <v>9</v>
      </c>
      <c r="N25" s="50"/>
      <c r="O25" s="45" t="s">
        <v>54</v>
      </c>
      <c r="P25" s="46"/>
      <c r="Q25" s="47"/>
      <c r="R25" s="48"/>
      <c r="S25" s="49">
        <f ca="1">RANDBETWEEN(1,9)</f>
        <v>4</v>
      </c>
      <c r="T25" s="49">
        <f ca="1">RANDBETWEEN(1,9)</f>
        <v>3</v>
      </c>
      <c r="U25" s="62"/>
      <c r="V25" s="45" t="s">
        <v>55</v>
      </c>
      <c r="W25" s="46"/>
      <c r="X25" s="47"/>
      <c r="Y25" s="48"/>
      <c r="Z25" s="49">
        <f ca="1">RANDBETWEEN(1,9)</f>
        <v>6</v>
      </c>
      <c r="AA25" s="49">
        <f ca="1">RANDBETWEEN(1,9)</f>
        <v>7</v>
      </c>
      <c r="AB25" s="62"/>
      <c r="AC25" s="51"/>
      <c r="AF25" s="11">
        <f t="shared" si="25"/>
        <v>8</v>
      </c>
      <c r="AG25" s="90">
        <f t="shared" ca="1" si="22"/>
        <v>214</v>
      </c>
      <c r="AH25" s="27" t="s">
        <v>13</v>
      </c>
      <c r="AI25" s="91">
        <f t="shared" ca="1" si="26"/>
        <v>2</v>
      </c>
      <c r="AJ25" s="27" t="s">
        <v>14</v>
      </c>
      <c r="AK25" s="92">
        <f t="shared" ca="1" si="23"/>
        <v>107</v>
      </c>
      <c r="AL25" s="28" t="s">
        <v>15</v>
      </c>
      <c r="AM25" s="93">
        <f t="shared" ca="1" si="24"/>
        <v>0</v>
      </c>
      <c r="AO25" s="107">
        <f t="shared" ca="1" si="29"/>
        <v>2</v>
      </c>
      <c r="AP25" s="108">
        <f t="shared" ca="1" si="30"/>
        <v>1</v>
      </c>
      <c r="AQ25" s="109">
        <f t="shared" ca="1" si="31"/>
        <v>4</v>
      </c>
      <c r="AR25" s="110">
        <f t="shared" ca="1" si="32"/>
        <v>0</v>
      </c>
      <c r="AS25" s="111">
        <f t="shared" ca="1" si="33"/>
        <v>2</v>
      </c>
      <c r="AT25" s="112">
        <f t="shared" ca="1" si="34"/>
        <v>1</v>
      </c>
      <c r="AU25" s="113">
        <f t="shared" ca="1" si="35"/>
        <v>0</v>
      </c>
      <c r="AV25" s="114">
        <f t="shared" ca="1" si="36"/>
        <v>7</v>
      </c>
      <c r="AW25" s="115">
        <f t="shared" ca="1" si="37"/>
        <v>0</v>
      </c>
      <c r="AX25" s="116">
        <f t="shared" ca="1" si="38"/>
        <v>0</v>
      </c>
      <c r="AZ25" s="104">
        <f t="shared" ca="1" si="39"/>
        <v>3</v>
      </c>
      <c r="BA25" s="90">
        <f t="shared" ca="1" si="40"/>
        <v>0</v>
      </c>
      <c r="BB25" s="90">
        <f t="shared" ca="1" si="40"/>
        <v>1</v>
      </c>
      <c r="BC25" s="105" t="str">
        <f t="shared" ca="1" si="27"/>
        <v>301</v>
      </c>
      <c r="BD25" s="106" t="str">
        <f t="shared" ca="1" si="28"/>
        <v>B</v>
      </c>
      <c r="BF25" s="11"/>
      <c r="CB25" s="13">
        <f t="shared" ca="1" si="0"/>
        <v>0.83095046474726975</v>
      </c>
      <c r="CC25" s="14">
        <f t="shared" ca="1" si="10"/>
        <v>18</v>
      </c>
      <c r="CD25" s="11"/>
      <c r="CE25" s="15">
        <v>25</v>
      </c>
      <c r="CF25" s="16">
        <v>2</v>
      </c>
      <c r="CG25" s="16">
        <v>307</v>
      </c>
      <c r="CH25" s="17"/>
      <c r="CI25" s="11"/>
      <c r="CJ25" s="37"/>
      <c r="CK25" s="38"/>
      <c r="CL25" s="11"/>
      <c r="CM25" s="15"/>
      <c r="CN25" s="11"/>
      <c r="CO25" s="11"/>
      <c r="CR25" s="37"/>
      <c r="CS25" s="38"/>
      <c r="CT25" s="11"/>
      <c r="CU25" s="15"/>
      <c r="CV25" s="11"/>
      <c r="CW25" s="11"/>
    </row>
    <row r="26" spans="1:101" ht="39.950000000000003" customHeight="1" x14ac:dyDescent="0.25">
      <c r="A26" s="53"/>
      <c r="B26" s="54">
        <f ca="1">$AV10</f>
        <v>2</v>
      </c>
      <c r="C26" s="85"/>
      <c r="D26" s="56">
        <f ca="1">$AP10</f>
        <v>8</v>
      </c>
      <c r="E26" s="57">
        <f ca="1">$AQ10</f>
        <v>0</v>
      </c>
      <c r="F26" s="58">
        <f ca="1">$AR10</f>
        <v>8</v>
      </c>
      <c r="G26" s="50"/>
      <c r="H26" s="53"/>
      <c r="I26" s="54">
        <f ca="1">$AV11</f>
        <v>6</v>
      </c>
      <c r="J26" s="85"/>
      <c r="K26" s="56">
        <f ca="1">$AP11</f>
        <v>6</v>
      </c>
      <c r="L26" s="57">
        <f ca="1">$AQ11</f>
        <v>4</v>
      </c>
      <c r="M26" s="58">
        <f ca="1">$AR11</f>
        <v>2</v>
      </c>
      <c r="N26" s="50"/>
      <c r="O26" s="53"/>
      <c r="P26" s="54">
        <f ca="1">$AV12</f>
        <v>4</v>
      </c>
      <c r="Q26" s="85"/>
      <c r="R26" s="56">
        <f ca="1">$AP12</f>
        <v>8</v>
      </c>
      <c r="S26" s="57">
        <f ca="1">$AQ12</f>
        <v>1</v>
      </c>
      <c r="T26" s="58">
        <f ca="1">$AR12</f>
        <v>6</v>
      </c>
      <c r="U26" s="50"/>
      <c r="V26" s="53"/>
      <c r="W26" s="54">
        <f ca="1">$AV13</f>
        <v>6</v>
      </c>
      <c r="X26" s="85"/>
      <c r="Y26" s="56">
        <f ca="1">$AP13</f>
        <v>6</v>
      </c>
      <c r="Z26" s="57">
        <f ca="1">$AQ13</f>
        <v>3</v>
      </c>
      <c r="AA26" s="58">
        <f ca="1">$AR13</f>
        <v>6</v>
      </c>
      <c r="AB26" s="50"/>
      <c r="AC26" s="51"/>
      <c r="AF26" s="11">
        <f t="shared" si="25"/>
        <v>9</v>
      </c>
      <c r="AG26" s="90">
        <f t="shared" ca="1" si="22"/>
        <v>808</v>
      </c>
      <c r="AH26" s="27" t="s">
        <v>13</v>
      </c>
      <c r="AI26" s="91">
        <f t="shared" ca="1" si="26"/>
        <v>2</v>
      </c>
      <c r="AJ26" s="27" t="s">
        <v>14</v>
      </c>
      <c r="AK26" s="92">
        <f t="shared" ca="1" si="23"/>
        <v>404</v>
      </c>
      <c r="AL26" s="28" t="s">
        <v>15</v>
      </c>
      <c r="AM26" s="93">
        <f t="shared" ca="1" si="24"/>
        <v>0</v>
      </c>
      <c r="AO26" s="107">
        <f t="shared" ca="1" si="29"/>
        <v>8</v>
      </c>
      <c r="AP26" s="108">
        <f t="shared" ca="1" si="30"/>
        <v>0</v>
      </c>
      <c r="AQ26" s="109">
        <f t="shared" ca="1" si="31"/>
        <v>8</v>
      </c>
      <c r="AR26" s="110">
        <f t="shared" ca="1" si="32"/>
        <v>0</v>
      </c>
      <c r="AS26" s="111">
        <f t="shared" ca="1" si="33"/>
        <v>2</v>
      </c>
      <c r="AT26" s="112">
        <f t="shared" ca="1" si="34"/>
        <v>4</v>
      </c>
      <c r="AU26" s="113">
        <f t="shared" ca="1" si="35"/>
        <v>0</v>
      </c>
      <c r="AV26" s="114">
        <f t="shared" ca="1" si="36"/>
        <v>4</v>
      </c>
      <c r="AW26" s="115">
        <f t="shared" ca="1" si="37"/>
        <v>0</v>
      </c>
      <c r="AX26" s="116">
        <f t="shared" ca="1" si="38"/>
        <v>0</v>
      </c>
      <c r="AZ26" s="104">
        <f t="shared" ca="1" si="39"/>
        <v>3</v>
      </c>
      <c r="BA26" s="90">
        <f t="shared" ca="1" si="40"/>
        <v>0</v>
      </c>
      <c r="BB26" s="90">
        <f t="shared" ca="1" si="40"/>
        <v>1</v>
      </c>
      <c r="BC26" s="105" t="str">
        <f t="shared" ca="1" si="27"/>
        <v>301</v>
      </c>
      <c r="BD26" s="106" t="str">
        <f t="shared" ca="1" si="28"/>
        <v>B</v>
      </c>
      <c r="BF26" s="11"/>
      <c r="CB26" s="13">
        <f t="shared" ca="1" si="0"/>
        <v>0.93425760269384228</v>
      </c>
      <c r="CC26" s="14">
        <f t="shared" ca="1" si="10"/>
        <v>6</v>
      </c>
      <c r="CD26" s="11"/>
      <c r="CE26" s="15">
        <v>26</v>
      </c>
      <c r="CF26" s="16">
        <v>2</v>
      </c>
      <c r="CG26" s="16">
        <v>308</v>
      </c>
      <c r="CH26" s="17"/>
      <c r="CI26" s="11"/>
      <c r="CJ26" s="37"/>
      <c r="CK26" s="38"/>
      <c r="CL26" s="11"/>
      <c r="CM26" s="15"/>
      <c r="CN26" s="11"/>
      <c r="CO26" s="11"/>
      <c r="CR26" s="37"/>
      <c r="CS26" s="38"/>
      <c r="CT26" s="11"/>
      <c r="CU26" s="15"/>
      <c r="CV26" s="11"/>
      <c r="CW26" s="11"/>
    </row>
    <row r="27" spans="1:101" ht="38.1" customHeight="1" x14ac:dyDescent="0.25">
      <c r="A27" s="53"/>
      <c r="B27" s="54"/>
      <c r="C27" s="60"/>
      <c r="D27" s="61"/>
      <c r="E27" s="61"/>
      <c r="F27" s="61"/>
      <c r="G27" s="62"/>
      <c r="H27" s="53"/>
      <c r="I27" s="54"/>
      <c r="J27" s="60"/>
      <c r="K27" s="61"/>
      <c r="L27" s="61"/>
      <c r="M27" s="61"/>
      <c r="N27" s="62"/>
      <c r="O27" s="53"/>
      <c r="P27" s="54"/>
      <c r="Q27" s="60"/>
      <c r="R27" s="61"/>
      <c r="S27" s="61"/>
      <c r="T27" s="61"/>
      <c r="U27" s="62"/>
      <c r="V27" s="53"/>
      <c r="W27" s="54"/>
      <c r="X27" s="60"/>
      <c r="Y27" s="61"/>
      <c r="Z27" s="61"/>
      <c r="AA27" s="61"/>
      <c r="AB27" s="62"/>
      <c r="AC27" s="51"/>
      <c r="AD27" s="40"/>
      <c r="AE27" s="40"/>
      <c r="AF27" s="11">
        <f t="shared" si="25"/>
        <v>10</v>
      </c>
      <c r="AG27" s="90">
        <f t="shared" ca="1" si="22"/>
        <v>642</v>
      </c>
      <c r="AH27" s="27" t="s">
        <v>13</v>
      </c>
      <c r="AI27" s="91">
        <f t="shared" ca="1" si="26"/>
        <v>6</v>
      </c>
      <c r="AJ27" s="27" t="s">
        <v>14</v>
      </c>
      <c r="AK27" s="92">
        <f t="shared" ca="1" si="23"/>
        <v>107</v>
      </c>
      <c r="AL27" s="28" t="s">
        <v>16</v>
      </c>
      <c r="AM27" s="93">
        <f t="shared" ca="1" si="24"/>
        <v>0</v>
      </c>
      <c r="AO27" s="107">
        <f t="shared" ca="1" si="29"/>
        <v>6</v>
      </c>
      <c r="AP27" s="108">
        <f t="shared" ca="1" si="30"/>
        <v>4</v>
      </c>
      <c r="AQ27" s="109">
        <f t="shared" ca="1" si="31"/>
        <v>2</v>
      </c>
      <c r="AR27" s="110">
        <f t="shared" ca="1" si="32"/>
        <v>0</v>
      </c>
      <c r="AS27" s="111">
        <f t="shared" ca="1" si="33"/>
        <v>6</v>
      </c>
      <c r="AT27" s="112">
        <f t="shared" ca="1" si="34"/>
        <v>1</v>
      </c>
      <c r="AU27" s="113">
        <f t="shared" ca="1" si="35"/>
        <v>0</v>
      </c>
      <c r="AV27" s="114">
        <f t="shared" ca="1" si="36"/>
        <v>7</v>
      </c>
      <c r="AW27" s="115">
        <f t="shared" ca="1" si="37"/>
        <v>0</v>
      </c>
      <c r="AX27" s="116">
        <f t="shared" ca="1" si="38"/>
        <v>0</v>
      </c>
      <c r="AZ27" s="104">
        <f t="shared" ca="1" si="39"/>
        <v>3</v>
      </c>
      <c r="BA27" s="90">
        <f t="shared" ca="1" si="40"/>
        <v>0</v>
      </c>
      <c r="BB27" s="90">
        <f t="shared" ca="1" si="40"/>
        <v>1</v>
      </c>
      <c r="BC27" s="105" t="str">
        <f t="shared" ca="1" si="27"/>
        <v>301</v>
      </c>
      <c r="BD27" s="106" t="str">
        <f t="shared" ca="1" si="28"/>
        <v>B</v>
      </c>
      <c r="BF27" s="11"/>
      <c r="CB27" s="13">
        <f t="shared" ca="1" si="0"/>
        <v>0.6021739667835907</v>
      </c>
      <c r="CC27" s="14">
        <f t="shared" ca="1" si="10"/>
        <v>56</v>
      </c>
      <c r="CD27" s="11"/>
      <c r="CE27" s="15">
        <v>27</v>
      </c>
      <c r="CF27" s="16">
        <v>2</v>
      </c>
      <c r="CG27" s="16">
        <v>309</v>
      </c>
      <c r="CH27" s="17"/>
      <c r="CI27" s="11"/>
      <c r="CJ27" s="37"/>
      <c r="CK27" s="38"/>
      <c r="CL27" s="11"/>
      <c r="CM27" s="15"/>
      <c r="CN27" s="11"/>
      <c r="CO27" s="11"/>
      <c r="CR27" s="37"/>
      <c r="CS27" s="38"/>
      <c r="CT27" s="11"/>
      <c r="CU27" s="15"/>
      <c r="CV27" s="11"/>
      <c r="CW27" s="11"/>
    </row>
    <row r="28" spans="1:101" ht="38.1" customHeight="1" x14ac:dyDescent="0.25">
      <c r="A28" s="53"/>
      <c r="B28" s="54"/>
      <c r="C28" s="60"/>
      <c r="D28" s="65"/>
      <c r="E28" s="65"/>
      <c r="F28" s="65"/>
      <c r="G28" s="62"/>
      <c r="H28" s="53"/>
      <c r="I28" s="54"/>
      <c r="J28" s="60"/>
      <c r="K28" s="65"/>
      <c r="L28" s="65"/>
      <c r="M28" s="65"/>
      <c r="N28" s="62"/>
      <c r="O28" s="53"/>
      <c r="P28" s="54"/>
      <c r="Q28" s="60"/>
      <c r="R28" s="65"/>
      <c r="S28" s="65"/>
      <c r="T28" s="65"/>
      <c r="U28" s="62"/>
      <c r="V28" s="53"/>
      <c r="W28" s="54"/>
      <c r="X28" s="60"/>
      <c r="Y28" s="65"/>
      <c r="Z28" s="65"/>
      <c r="AA28" s="65"/>
      <c r="AB28" s="62"/>
      <c r="AC28" s="51"/>
      <c r="AF28" s="11">
        <f t="shared" si="25"/>
        <v>11</v>
      </c>
      <c r="AG28" s="90">
        <f t="shared" ca="1" si="22"/>
        <v>816</v>
      </c>
      <c r="AH28" s="27" t="s">
        <v>13</v>
      </c>
      <c r="AI28" s="91">
        <f t="shared" ca="1" si="26"/>
        <v>4</v>
      </c>
      <c r="AJ28" s="27" t="s">
        <v>14</v>
      </c>
      <c r="AK28" s="92">
        <f t="shared" ca="1" si="23"/>
        <v>204</v>
      </c>
      <c r="AL28" s="28" t="s">
        <v>16</v>
      </c>
      <c r="AM28" s="93">
        <f t="shared" ca="1" si="24"/>
        <v>0</v>
      </c>
      <c r="AO28" s="107">
        <f t="shared" ca="1" si="29"/>
        <v>8</v>
      </c>
      <c r="AP28" s="108">
        <f t="shared" ca="1" si="30"/>
        <v>1</v>
      </c>
      <c r="AQ28" s="109">
        <f t="shared" ca="1" si="31"/>
        <v>6</v>
      </c>
      <c r="AR28" s="110">
        <f t="shared" ca="1" si="32"/>
        <v>0</v>
      </c>
      <c r="AS28" s="111">
        <f t="shared" ca="1" si="33"/>
        <v>4</v>
      </c>
      <c r="AT28" s="112">
        <f t="shared" ca="1" si="34"/>
        <v>2</v>
      </c>
      <c r="AU28" s="113">
        <f t="shared" ca="1" si="35"/>
        <v>0</v>
      </c>
      <c r="AV28" s="114">
        <f t="shared" ca="1" si="36"/>
        <v>4</v>
      </c>
      <c r="AW28" s="115">
        <f t="shared" ca="1" si="37"/>
        <v>0</v>
      </c>
      <c r="AX28" s="116">
        <f t="shared" ca="1" si="38"/>
        <v>0</v>
      </c>
      <c r="AZ28" s="104">
        <f t="shared" ca="1" si="39"/>
        <v>3</v>
      </c>
      <c r="BA28" s="90">
        <f t="shared" ca="1" si="40"/>
        <v>0</v>
      </c>
      <c r="BB28" s="90">
        <f t="shared" ca="1" si="40"/>
        <v>1</v>
      </c>
      <c r="BC28" s="105" t="str">
        <f t="shared" ca="1" si="27"/>
        <v>301</v>
      </c>
      <c r="BD28" s="106" t="str">
        <f t="shared" ca="1" si="28"/>
        <v>B</v>
      </c>
      <c r="BF28" s="11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13">
        <f t="shared" ca="1" si="0"/>
        <v>0.11420336985308199</v>
      </c>
      <c r="CC28" s="14">
        <f t="shared" ca="1" si="10"/>
        <v>117</v>
      </c>
      <c r="CD28" s="11"/>
      <c r="CE28" s="15">
        <v>28</v>
      </c>
      <c r="CF28" s="16">
        <v>2</v>
      </c>
      <c r="CG28" s="16">
        <v>401</v>
      </c>
      <c r="CH28" s="17"/>
      <c r="CI28" s="11"/>
      <c r="CJ28" s="37"/>
      <c r="CK28" s="38"/>
      <c r="CL28" s="11"/>
      <c r="CM28" s="15"/>
      <c r="CN28" s="11"/>
      <c r="CO28" s="11"/>
      <c r="CR28" s="37"/>
      <c r="CS28" s="38"/>
      <c r="CT28" s="11"/>
      <c r="CU28" s="15"/>
      <c r="CV28" s="11"/>
      <c r="CW28" s="11"/>
    </row>
    <row r="29" spans="1:101" ht="38.1" customHeight="1" thickBot="1" x14ac:dyDescent="0.3">
      <c r="A29" s="53"/>
      <c r="B29" s="54"/>
      <c r="C29" s="60"/>
      <c r="D29" s="61"/>
      <c r="E29" s="67"/>
      <c r="F29" s="67"/>
      <c r="G29" s="68"/>
      <c r="H29" s="53"/>
      <c r="I29" s="54"/>
      <c r="J29" s="60"/>
      <c r="K29" s="61"/>
      <c r="L29" s="67"/>
      <c r="M29" s="67"/>
      <c r="N29" s="68"/>
      <c r="O29" s="53"/>
      <c r="P29" s="54"/>
      <c r="Q29" s="60"/>
      <c r="R29" s="61"/>
      <c r="S29" s="67"/>
      <c r="T29" s="67"/>
      <c r="U29" s="68"/>
      <c r="V29" s="53"/>
      <c r="W29" s="54"/>
      <c r="X29" s="60"/>
      <c r="Y29" s="61"/>
      <c r="Z29" s="67"/>
      <c r="AA29" s="67"/>
      <c r="AB29" s="68"/>
      <c r="AC29" s="40"/>
      <c r="AF29" s="11">
        <f t="shared" si="25"/>
        <v>12</v>
      </c>
      <c r="AG29" s="90">
        <f t="shared" ca="1" si="22"/>
        <v>636</v>
      </c>
      <c r="AH29" s="27" t="s">
        <v>17</v>
      </c>
      <c r="AI29" s="91">
        <f t="shared" ca="1" si="26"/>
        <v>6</v>
      </c>
      <c r="AJ29" s="27" t="s">
        <v>18</v>
      </c>
      <c r="AK29" s="92">
        <f t="shared" ca="1" si="23"/>
        <v>106</v>
      </c>
      <c r="AL29" s="28" t="s">
        <v>16</v>
      </c>
      <c r="AM29" s="93">
        <f t="shared" ca="1" si="24"/>
        <v>0</v>
      </c>
      <c r="AO29" s="118">
        <f t="shared" ca="1" si="29"/>
        <v>6</v>
      </c>
      <c r="AP29" s="119">
        <f t="shared" ca="1" si="30"/>
        <v>3</v>
      </c>
      <c r="AQ29" s="120">
        <f t="shared" ca="1" si="31"/>
        <v>6</v>
      </c>
      <c r="AR29" s="121">
        <f t="shared" ca="1" si="32"/>
        <v>0</v>
      </c>
      <c r="AS29" s="122">
        <f t="shared" ca="1" si="33"/>
        <v>6</v>
      </c>
      <c r="AT29" s="123">
        <f t="shared" ca="1" si="34"/>
        <v>1</v>
      </c>
      <c r="AU29" s="124">
        <f t="shared" ca="1" si="35"/>
        <v>0</v>
      </c>
      <c r="AV29" s="125">
        <f t="shared" ca="1" si="36"/>
        <v>6</v>
      </c>
      <c r="AW29" s="126">
        <f t="shared" ca="1" si="37"/>
        <v>0</v>
      </c>
      <c r="AX29" s="127">
        <f t="shared" ca="1" si="38"/>
        <v>0</v>
      </c>
      <c r="AZ29" s="104">
        <f t="shared" ca="1" si="39"/>
        <v>3</v>
      </c>
      <c r="BA29" s="90">
        <f t="shared" ca="1" si="40"/>
        <v>0</v>
      </c>
      <c r="BB29" s="90">
        <f t="shared" ca="1" si="40"/>
        <v>1</v>
      </c>
      <c r="BC29" s="105" t="str">
        <f t="shared" ca="1" si="27"/>
        <v>301</v>
      </c>
      <c r="BD29" s="106" t="str">
        <f t="shared" ca="1" si="28"/>
        <v>B</v>
      </c>
      <c r="BF29" s="11"/>
      <c r="CB29" s="13">
        <f t="shared" ca="1" si="0"/>
        <v>0.14870447502656858</v>
      </c>
      <c r="CC29" s="14">
        <f t="shared" ca="1" si="10"/>
        <v>113</v>
      </c>
      <c r="CD29" s="11"/>
      <c r="CE29" s="15">
        <v>29</v>
      </c>
      <c r="CF29" s="16">
        <v>2</v>
      </c>
      <c r="CG29" s="16">
        <v>402</v>
      </c>
      <c r="CH29" s="17"/>
      <c r="CI29" s="11"/>
      <c r="CJ29" s="37"/>
      <c r="CK29" s="38"/>
      <c r="CL29" s="11"/>
      <c r="CM29" s="15"/>
      <c r="CN29" s="11"/>
      <c r="CO29" s="11"/>
      <c r="CR29" s="37"/>
      <c r="CS29" s="38"/>
      <c r="CT29" s="11"/>
      <c r="CU29" s="15"/>
      <c r="CV29" s="11"/>
      <c r="CW29" s="11"/>
    </row>
    <row r="30" spans="1:101" ht="38.1" customHeight="1" x14ac:dyDescent="0.25">
      <c r="A30" s="53"/>
      <c r="B30" s="40"/>
      <c r="C30" s="70"/>
      <c r="D30" s="71"/>
      <c r="E30" s="72"/>
      <c r="F30" s="72"/>
      <c r="G30" s="73"/>
      <c r="H30" s="53"/>
      <c r="I30" s="40"/>
      <c r="J30" s="70"/>
      <c r="K30" s="71"/>
      <c r="L30" s="72"/>
      <c r="M30" s="72"/>
      <c r="N30" s="73"/>
      <c r="O30" s="53"/>
      <c r="P30" s="40"/>
      <c r="Q30" s="70"/>
      <c r="R30" s="71"/>
      <c r="S30" s="72"/>
      <c r="T30" s="72"/>
      <c r="U30" s="73"/>
      <c r="V30" s="53"/>
      <c r="W30" s="40"/>
      <c r="X30" s="70"/>
      <c r="Y30" s="71"/>
      <c r="Z30" s="72"/>
      <c r="AA30" s="72"/>
      <c r="AB30" s="73"/>
      <c r="AC30" s="40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40"/>
      <c r="CB30" s="13">
        <f t="shared" ca="1" si="0"/>
        <v>0.55498325588208319</v>
      </c>
      <c r="CC30" s="14">
        <f t="shared" ca="1" si="10"/>
        <v>62</v>
      </c>
      <c r="CD30" s="11"/>
      <c r="CE30" s="15">
        <v>30</v>
      </c>
      <c r="CF30" s="16">
        <v>2</v>
      </c>
      <c r="CG30" s="16">
        <v>403</v>
      </c>
      <c r="CH30" s="17"/>
      <c r="CI30" s="11"/>
      <c r="CJ30" s="37"/>
      <c r="CK30" s="38"/>
      <c r="CL30" s="11"/>
      <c r="CM30" s="15"/>
      <c r="CN30" s="11"/>
      <c r="CO30" s="11"/>
      <c r="CR30" s="37"/>
      <c r="CS30" s="38"/>
      <c r="CT30" s="11"/>
      <c r="CU30" s="15"/>
      <c r="CV30" s="11"/>
      <c r="CW30" s="11"/>
    </row>
    <row r="31" spans="1:101" ht="38.1" customHeight="1" x14ac:dyDescent="0.25">
      <c r="A31" s="53"/>
      <c r="B31" s="40"/>
      <c r="C31" s="76"/>
      <c r="D31" s="75"/>
      <c r="E31" s="75"/>
      <c r="F31" s="75"/>
      <c r="G31" s="68"/>
      <c r="H31" s="53"/>
      <c r="I31" s="40"/>
      <c r="J31" s="76"/>
      <c r="K31" s="75"/>
      <c r="L31" s="75"/>
      <c r="M31" s="75"/>
      <c r="N31" s="68"/>
      <c r="O31" s="53"/>
      <c r="P31" s="40"/>
      <c r="Q31" s="76"/>
      <c r="R31" s="75"/>
      <c r="S31" s="75"/>
      <c r="T31" s="75"/>
      <c r="U31" s="68"/>
      <c r="V31" s="53"/>
      <c r="W31" s="40"/>
      <c r="X31" s="76"/>
      <c r="Y31" s="75"/>
      <c r="Z31" s="75"/>
      <c r="AA31" s="75"/>
      <c r="AB31" s="68"/>
      <c r="AC31" s="40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40"/>
      <c r="CB31" s="13">
        <f t="shared" ca="1" si="0"/>
        <v>0.30656560602893679</v>
      </c>
      <c r="CC31" s="14">
        <f t="shared" ca="1" si="10"/>
        <v>94</v>
      </c>
      <c r="CD31" s="11"/>
      <c r="CE31" s="15">
        <v>31</v>
      </c>
      <c r="CF31" s="16">
        <v>2</v>
      </c>
      <c r="CG31" s="16">
        <v>404</v>
      </c>
      <c r="CH31" s="17"/>
      <c r="CI31" s="11"/>
      <c r="CJ31" s="37"/>
      <c r="CK31" s="38"/>
      <c r="CL31" s="11"/>
      <c r="CM31" s="15"/>
      <c r="CN31" s="11"/>
      <c r="CO31" s="11"/>
      <c r="CR31" s="37"/>
      <c r="CS31" s="38"/>
      <c r="CT31" s="11"/>
      <c r="CU31" s="15"/>
      <c r="CV31" s="11"/>
      <c r="CW31" s="11"/>
    </row>
    <row r="32" spans="1:101" ht="38.1" customHeight="1" x14ac:dyDescent="0.25">
      <c r="A32" s="53"/>
      <c r="B32" s="40"/>
      <c r="C32" s="76"/>
      <c r="D32" s="79"/>
      <c r="E32" s="79"/>
      <c r="F32" s="79"/>
      <c r="G32" s="68"/>
      <c r="H32" s="53"/>
      <c r="I32" s="40"/>
      <c r="J32" s="76"/>
      <c r="K32" s="79"/>
      <c r="L32" s="79"/>
      <c r="M32" s="79"/>
      <c r="N32" s="68"/>
      <c r="O32" s="53"/>
      <c r="P32" s="40"/>
      <c r="Q32" s="76"/>
      <c r="R32" s="79"/>
      <c r="S32" s="79"/>
      <c r="T32" s="79"/>
      <c r="U32" s="68"/>
      <c r="V32" s="53"/>
      <c r="W32" s="40"/>
      <c r="X32" s="76"/>
      <c r="Y32" s="79"/>
      <c r="Z32" s="79"/>
      <c r="AA32" s="79"/>
      <c r="AB32" s="68"/>
      <c r="AC32" s="40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40"/>
      <c r="CB32" s="13">
        <f t="shared" ca="1" si="0"/>
        <v>0.9223729763068268</v>
      </c>
      <c r="CC32" s="14">
        <f t="shared" ca="1" si="10"/>
        <v>10</v>
      </c>
      <c r="CD32" s="11"/>
      <c r="CE32" s="15">
        <v>32</v>
      </c>
      <c r="CF32" s="16">
        <v>2</v>
      </c>
      <c r="CG32" s="16">
        <v>405</v>
      </c>
      <c r="CH32" s="17"/>
      <c r="CI32" s="11"/>
      <c r="CJ32" s="37"/>
      <c r="CK32" s="38"/>
      <c r="CL32" s="11"/>
      <c r="CM32" s="15"/>
      <c r="CN32" s="11"/>
      <c r="CO32" s="11"/>
      <c r="CR32" s="37"/>
      <c r="CS32" s="38"/>
      <c r="CT32" s="11"/>
      <c r="CU32" s="15"/>
      <c r="CV32" s="11"/>
      <c r="CW32" s="11"/>
    </row>
    <row r="33" spans="1:101" ht="15" customHeight="1" x14ac:dyDescent="0.25">
      <c r="A33" s="81"/>
      <c r="B33" s="82"/>
      <c r="C33" s="82"/>
      <c r="D33" s="82"/>
      <c r="E33" s="82"/>
      <c r="F33" s="82"/>
      <c r="G33" s="83"/>
      <c r="H33" s="81"/>
      <c r="I33" s="82"/>
      <c r="J33" s="82"/>
      <c r="K33" s="82"/>
      <c r="L33" s="82"/>
      <c r="M33" s="82"/>
      <c r="N33" s="83"/>
      <c r="O33" s="81"/>
      <c r="P33" s="82"/>
      <c r="Q33" s="82"/>
      <c r="R33" s="82"/>
      <c r="S33" s="82"/>
      <c r="T33" s="82"/>
      <c r="U33" s="83"/>
      <c r="V33" s="81"/>
      <c r="W33" s="82"/>
      <c r="X33" s="82"/>
      <c r="Y33" s="82"/>
      <c r="Z33" s="82"/>
      <c r="AA33" s="82"/>
      <c r="AB33" s="83"/>
      <c r="AC33" s="40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4"/>
      <c r="CA33" s="40"/>
      <c r="CB33" s="13">
        <f t="shared" ca="1" si="0"/>
        <v>0.76450781359178066</v>
      </c>
      <c r="CC33" s="14">
        <f t="shared" ca="1" si="10"/>
        <v>32</v>
      </c>
      <c r="CD33" s="11"/>
      <c r="CE33" s="15">
        <v>33</v>
      </c>
      <c r="CF33" s="16">
        <v>2</v>
      </c>
      <c r="CG33" s="16">
        <v>406</v>
      </c>
      <c r="CH33" s="17"/>
      <c r="CI33" s="11"/>
      <c r="CJ33" s="37"/>
      <c r="CK33" s="38"/>
      <c r="CL33" s="11"/>
      <c r="CM33" s="15"/>
      <c r="CN33" s="11"/>
      <c r="CO33" s="11"/>
      <c r="CR33" s="37"/>
      <c r="CS33" s="38"/>
      <c r="CT33" s="11"/>
      <c r="CU33" s="15"/>
      <c r="CV33" s="11"/>
      <c r="CW33" s="11"/>
    </row>
    <row r="34" spans="1:101" ht="39.950000000000003" customHeight="1" thickBot="1" x14ac:dyDescent="0.3">
      <c r="A34" s="128" t="str">
        <f>A1</f>
        <v>わり算 筆算 ３けた÷１けた 位取り線 商２けた十位０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4"/>
      <c r="AH34" s="28"/>
      <c r="AI34" s="11"/>
      <c r="AJ34" s="11"/>
      <c r="AL34" s="11"/>
      <c r="AM34" s="11"/>
      <c r="AN34" s="11"/>
      <c r="AO34" s="11"/>
      <c r="AP34" s="11"/>
      <c r="AQ34" s="11"/>
      <c r="AR34" s="11"/>
      <c r="AS34" s="11"/>
      <c r="AV34" s="11"/>
      <c r="AW34" s="130" t="s">
        <v>56</v>
      </c>
      <c r="AX34" s="11"/>
      <c r="AY34" s="11"/>
      <c r="AZ34" s="130" t="s">
        <v>57</v>
      </c>
      <c r="BC34" s="84"/>
      <c r="BD34" s="84"/>
      <c r="BG34" s="84"/>
      <c r="BH34" s="130" t="s">
        <v>58</v>
      </c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40"/>
      <c r="CB34" s="13">
        <f t="shared" ca="1" si="0"/>
        <v>0.54568741761991624</v>
      </c>
      <c r="CC34" s="14">
        <f t="shared" ca="1" si="10"/>
        <v>64</v>
      </c>
      <c r="CD34" s="11"/>
      <c r="CE34" s="15">
        <v>34</v>
      </c>
      <c r="CF34" s="16">
        <v>2</v>
      </c>
      <c r="CG34" s="16">
        <v>407</v>
      </c>
      <c r="CH34" s="17"/>
      <c r="CI34" s="11"/>
      <c r="CJ34" s="37"/>
      <c r="CK34" s="38"/>
      <c r="CL34" s="11"/>
      <c r="CM34" s="15"/>
      <c r="CN34" s="11"/>
      <c r="CO34" s="11"/>
      <c r="CR34" s="37"/>
      <c r="CS34" s="38"/>
      <c r="CT34" s="11"/>
      <c r="CU34" s="15"/>
      <c r="CV34" s="11"/>
      <c r="CW34" s="11"/>
    </row>
    <row r="35" spans="1:101" ht="38.25" customHeight="1" thickBot="1" x14ac:dyDescent="0.3">
      <c r="B35" s="19" t="str">
        <f>B2</f>
        <v>　　月　　日</v>
      </c>
      <c r="C35" s="20"/>
      <c r="D35" s="20"/>
      <c r="E35" s="20"/>
      <c r="F35" s="20"/>
      <c r="G35" s="20"/>
      <c r="H35" s="21" t="str">
        <f>I2</f>
        <v>なまえ</v>
      </c>
      <c r="I35" s="20" t="str">
        <f>I2</f>
        <v>なまえ</v>
      </c>
      <c r="J35" s="20"/>
      <c r="K35" s="20"/>
      <c r="L35" s="20"/>
      <c r="M35" s="22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4"/>
      <c r="AB35" s="25"/>
      <c r="AC35" s="25"/>
      <c r="AG35" s="130" t="s">
        <v>59</v>
      </c>
      <c r="AH35" s="130" t="s">
        <v>60</v>
      </c>
      <c r="AI35" s="130" t="s">
        <v>3</v>
      </c>
      <c r="AJ35" s="130" t="s">
        <v>61</v>
      </c>
      <c r="AK35" s="6" t="s">
        <v>62</v>
      </c>
      <c r="AL35" s="130" t="s">
        <v>59</v>
      </c>
      <c r="AO35" s="130" t="s">
        <v>60</v>
      </c>
      <c r="AQ35" s="130" t="s">
        <v>3</v>
      </c>
      <c r="AT35" s="11" t="s">
        <v>63</v>
      </c>
      <c r="AW35" s="130" t="s">
        <v>61</v>
      </c>
      <c r="AX35" s="130" t="s">
        <v>64</v>
      </c>
      <c r="AY35" s="131" t="s">
        <v>65</v>
      </c>
      <c r="AZ35" s="132" t="s">
        <v>66</v>
      </c>
      <c r="BA35" s="130" t="s">
        <v>61</v>
      </c>
      <c r="BB35" s="130" t="s">
        <v>61</v>
      </c>
      <c r="BD35" s="130" t="s">
        <v>64</v>
      </c>
      <c r="BE35" s="6" t="s">
        <v>64</v>
      </c>
      <c r="BG35" s="131" t="s">
        <v>65</v>
      </c>
      <c r="BH35" s="132" t="s">
        <v>66</v>
      </c>
      <c r="BI35" s="130" t="s">
        <v>61</v>
      </c>
      <c r="BJ35" s="130" t="s">
        <v>61</v>
      </c>
      <c r="BM35" s="133" t="s">
        <v>63</v>
      </c>
      <c r="BN35" s="130"/>
      <c r="BO35" s="130"/>
      <c r="BP35" s="130"/>
      <c r="BQ35" s="130"/>
      <c r="BR35" s="130"/>
      <c r="BS35" s="130"/>
      <c r="BT35" s="84"/>
      <c r="BU35" s="84"/>
      <c r="BV35" s="84"/>
      <c r="BW35" s="84"/>
      <c r="BX35" s="84"/>
      <c r="BY35" s="84"/>
      <c r="BZ35" s="84"/>
      <c r="CA35" s="40"/>
      <c r="CB35" s="13">
        <f t="shared" ca="1" si="0"/>
        <v>0.8494214026489727</v>
      </c>
      <c r="CC35" s="14">
        <f t="shared" ca="1" si="10"/>
        <v>15</v>
      </c>
      <c r="CD35" s="11"/>
      <c r="CE35" s="15">
        <v>35</v>
      </c>
      <c r="CF35" s="16">
        <v>2</v>
      </c>
      <c r="CG35" s="16">
        <v>408</v>
      </c>
      <c r="CH35" s="17"/>
      <c r="CI35" s="11"/>
      <c r="CJ35" s="37"/>
      <c r="CK35" s="38"/>
      <c r="CL35" s="11"/>
      <c r="CM35" s="15"/>
      <c r="CN35" s="11"/>
      <c r="CO35" s="11"/>
      <c r="CR35" s="37"/>
      <c r="CS35" s="38"/>
      <c r="CT35" s="11"/>
      <c r="CU35" s="15"/>
      <c r="CV35" s="11"/>
      <c r="CW35" s="11"/>
    </row>
    <row r="36" spans="1:101" ht="15" customHeight="1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40"/>
      <c r="L36" s="40"/>
      <c r="M36" s="40"/>
      <c r="N36" s="40"/>
      <c r="O36" s="40"/>
      <c r="P36" s="40"/>
      <c r="Q36" s="40"/>
      <c r="R36" s="40"/>
      <c r="V36" s="40"/>
      <c r="W36" s="40"/>
      <c r="X36" s="40"/>
      <c r="Y36" s="40"/>
      <c r="AF36" s="11"/>
      <c r="AG36" s="134"/>
      <c r="AH36" s="134"/>
      <c r="AI36" s="134"/>
      <c r="AJ36" s="134"/>
      <c r="AL36" s="134" t="s">
        <v>45</v>
      </c>
      <c r="AM36" s="134" t="s">
        <v>46</v>
      </c>
      <c r="AN36" s="134" t="s">
        <v>47</v>
      </c>
      <c r="AO36" s="134" t="s">
        <v>46</v>
      </c>
      <c r="AP36" s="134" t="s">
        <v>47</v>
      </c>
      <c r="AQ36" s="134" t="s">
        <v>45</v>
      </c>
      <c r="AR36" s="134" t="s">
        <v>46</v>
      </c>
      <c r="AS36" s="134" t="s">
        <v>47</v>
      </c>
      <c r="AX36" s="6" t="s">
        <v>45</v>
      </c>
      <c r="AY36" s="6" t="s">
        <v>46</v>
      </c>
      <c r="BB36" s="8" t="s">
        <v>45</v>
      </c>
      <c r="BC36" s="8" t="s">
        <v>46</v>
      </c>
      <c r="BE36" s="6" t="s">
        <v>45</v>
      </c>
      <c r="BF36" s="6" t="s">
        <v>46</v>
      </c>
      <c r="BH36" s="134"/>
      <c r="BI36" s="134"/>
      <c r="BJ36" s="6" t="s">
        <v>45</v>
      </c>
      <c r="BK36" s="8" t="s">
        <v>46</v>
      </c>
      <c r="BL36" s="8" t="s">
        <v>47</v>
      </c>
      <c r="BM36" s="134"/>
      <c r="BN36" s="135"/>
      <c r="BO36" s="135"/>
      <c r="BP36" s="135"/>
      <c r="BQ36" s="135"/>
      <c r="BR36" s="135"/>
      <c r="BS36" s="135"/>
      <c r="BT36" s="84"/>
      <c r="BU36" s="84"/>
      <c r="BV36" s="84"/>
      <c r="BW36" s="84"/>
      <c r="BX36" s="84"/>
      <c r="BY36" s="84"/>
      <c r="BZ36" s="84"/>
      <c r="CA36" s="40"/>
      <c r="CB36" s="13">
        <f t="shared" ca="1" si="0"/>
        <v>0.32799068463739844</v>
      </c>
      <c r="CC36" s="14">
        <f t="shared" ca="1" si="10"/>
        <v>90</v>
      </c>
      <c r="CD36" s="11"/>
      <c r="CE36" s="15">
        <v>36</v>
      </c>
      <c r="CF36" s="16">
        <v>2</v>
      </c>
      <c r="CG36" s="16">
        <v>409</v>
      </c>
      <c r="CH36" s="17"/>
      <c r="CI36" s="11"/>
      <c r="CJ36" s="37"/>
      <c r="CK36" s="38"/>
      <c r="CL36" s="11"/>
      <c r="CM36" s="15"/>
      <c r="CN36" s="11"/>
      <c r="CO36" s="11"/>
      <c r="CR36" s="37"/>
      <c r="CS36" s="38"/>
      <c r="CT36" s="11"/>
      <c r="CU36" s="15"/>
      <c r="CV36" s="11"/>
      <c r="CW36" s="11"/>
    </row>
    <row r="37" spans="1:101" ht="15" customHeight="1" thickBot="1" x14ac:dyDescent="0.3">
      <c r="A37" s="41" t="str">
        <f ca="1">$BD18</f>
        <v>B</v>
      </c>
      <c r="B37" s="42"/>
      <c r="C37" s="42"/>
      <c r="D37" s="43"/>
      <c r="E37" s="43"/>
      <c r="F37" s="43"/>
      <c r="G37" s="44"/>
      <c r="H37" s="41" t="str">
        <f ca="1">$BD19</f>
        <v>B</v>
      </c>
      <c r="I37" s="42"/>
      <c r="J37" s="42"/>
      <c r="K37" s="43"/>
      <c r="L37" s="43"/>
      <c r="M37" s="43"/>
      <c r="N37" s="44"/>
      <c r="O37" s="41" t="str">
        <f ca="1">$BD20</f>
        <v>B</v>
      </c>
      <c r="P37" s="42"/>
      <c r="Q37" s="42"/>
      <c r="R37" s="43"/>
      <c r="S37" s="43"/>
      <c r="T37" s="43"/>
      <c r="U37" s="44"/>
      <c r="V37" s="41" t="str">
        <f ca="1">$BD21</f>
        <v>B</v>
      </c>
      <c r="W37" s="42"/>
      <c r="X37" s="42"/>
      <c r="Y37" s="43"/>
      <c r="Z37" s="43"/>
      <c r="AA37" s="43"/>
      <c r="AB37" s="44"/>
      <c r="AC37" s="40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4"/>
      <c r="BU37" s="84"/>
      <c r="BV37" s="84"/>
      <c r="BW37" s="84"/>
      <c r="BX37" s="84"/>
      <c r="BY37" s="84"/>
      <c r="BZ37" s="84"/>
      <c r="CA37" s="40"/>
      <c r="CB37" s="13">
        <f t="shared" ca="1" si="0"/>
        <v>0.47910573739481088</v>
      </c>
      <c r="CC37" s="14">
        <f t="shared" ca="1" si="10"/>
        <v>72</v>
      </c>
      <c r="CD37" s="11"/>
      <c r="CE37" s="15">
        <v>37</v>
      </c>
      <c r="CF37" s="16">
        <v>3</v>
      </c>
      <c r="CG37" s="16">
        <v>101</v>
      </c>
      <c r="CH37" s="17"/>
      <c r="CI37" s="11"/>
      <c r="CJ37" s="37"/>
      <c r="CK37" s="38"/>
      <c r="CL37" s="11"/>
      <c r="CM37" s="15"/>
      <c r="CN37" s="11"/>
      <c r="CO37" s="11"/>
      <c r="CR37" s="37"/>
      <c r="CS37" s="38"/>
      <c r="CT37" s="11"/>
      <c r="CU37" s="15"/>
      <c r="CV37" s="11"/>
      <c r="CW37" s="11"/>
    </row>
    <row r="38" spans="1:101" ht="38.1" customHeight="1" thickBot="1" x14ac:dyDescent="0.3">
      <c r="A38" s="45" t="str">
        <f>A5</f>
        <v>①</v>
      </c>
      <c r="B38" s="46"/>
      <c r="C38" s="47"/>
      <c r="D38" s="136">
        <f ca="1">$AQ38</f>
        <v>3</v>
      </c>
      <c r="E38" s="137">
        <f ca="1">$AR38</f>
        <v>0</v>
      </c>
      <c r="F38" s="137">
        <f ca="1">$AS38</f>
        <v>2</v>
      </c>
      <c r="G38" s="50"/>
      <c r="H38" s="45" t="str">
        <f>H5</f>
        <v>②</v>
      </c>
      <c r="I38" s="46"/>
      <c r="J38" s="47"/>
      <c r="K38" s="136">
        <f ca="1">$AQ39</f>
        <v>1</v>
      </c>
      <c r="L38" s="137">
        <f ca="1">$AR39</f>
        <v>0</v>
      </c>
      <c r="M38" s="137">
        <f ca="1">$AS39</f>
        <v>8</v>
      </c>
      <c r="N38" s="50"/>
      <c r="O38" s="45" t="str">
        <f>O5</f>
        <v>③</v>
      </c>
      <c r="P38" s="46"/>
      <c r="Q38" s="47"/>
      <c r="R38" s="136">
        <f ca="1">$AQ40</f>
        <v>2</v>
      </c>
      <c r="S38" s="137">
        <f ca="1">$AR40</f>
        <v>0</v>
      </c>
      <c r="T38" s="137">
        <f ca="1">$AS40</f>
        <v>1</v>
      </c>
      <c r="U38" s="50"/>
      <c r="V38" s="45" t="str">
        <f>V5</f>
        <v>④</v>
      </c>
      <c r="W38" s="46"/>
      <c r="X38" s="47"/>
      <c r="Y38" s="136">
        <f ca="1">$AQ41</f>
        <v>1</v>
      </c>
      <c r="Z38" s="137">
        <f ca="1">$AR41</f>
        <v>0</v>
      </c>
      <c r="AA38" s="137">
        <f ca="1">$AS41</f>
        <v>3</v>
      </c>
      <c r="AB38" s="50"/>
      <c r="AC38" s="51"/>
      <c r="AF38" s="11">
        <f t="shared" ref="AF38:AF49" si="41">AF18</f>
        <v>1</v>
      </c>
      <c r="AG38" s="138">
        <f ca="1">QUOTIENT(AG18,1)</f>
        <v>604</v>
      </c>
      <c r="AH38" s="139">
        <f ca="1">AI18</f>
        <v>2</v>
      </c>
      <c r="AI38" s="140">
        <f ca="1">QUOTIENT(AG38,AH38)</f>
        <v>302</v>
      </c>
      <c r="AJ38" s="141">
        <f ca="1">AH38*AI38</f>
        <v>604</v>
      </c>
      <c r="AK38" s="140">
        <f ca="1">MOD(AG38,AH38)</f>
        <v>0</v>
      </c>
      <c r="AL38" s="99">
        <f ca="1">MOD(ROUNDDOWN(AG38/100,0),10)</f>
        <v>6</v>
      </c>
      <c r="AM38" s="100">
        <f ca="1">MOD(ROUNDDOWN(AG38/10,0),10)</f>
        <v>0</v>
      </c>
      <c r="AN38" s="101">
        <f ca="1">MOD(ROUNDDOWN(AG38/1,0),10)</f>
        <v>4</v>
      </c>
      <c r="AO38" s="142">
        <f ca="1">MOD(ROUNDDOWN(AH38/10,0),10)</f>
        <v>0</v>
      </c>
      <c r="AP38" s="143">
        <f ca="1">MOD(ROUNDDOWN(AH38/1,0),10)</f>
        <v>2</v>
      </c>
      <c r="AQ38" s="99">
        <f ca="1">MOD(ROUNDDOWN(AI38/100,0),10)</f>
        <v>3</v>
      </c>
      <c r="AR38" s="100">
        <f ca="1">MOD(ROUNDDOWN(AI38/10,0),10)</f>
        <v>0</v>
      </c>
      <c r="AS38" s="101">
        <f ca="1">MOD(ROUNDDOWN(AI38/1,0),10)</f>
        <v>2</v>
      </c>
      <c r="AT38" s="102">
        <f ca="1">MOD(ROUNDDOWN(AK38/10,0),10)</f>
        <v>0</v>
      </c>
      <c r="AU38" s="103">
        <f ca="1">MOD(ROUNDDOWN(AK38/1,0),10)</f>
        <v>0</v>
      </c>
      <c r="AV38" s="11"/>
      <c r="AW38" s="144">
        <f ca="1">AP38*AQ38</f>
        <v>6</v>
      </c>
      <c r="AX38" s="145">
        <f ca="1">AL38-AW38</f>
        <v>0</v>
      </c>
      <c r="AY38" s="146">
        <f ca="1">AM38</f>
        <v>0</v>
      </c>
      <c r="AZ38" s="11">
        <f ca="1">AX38*10+AY38</f>
        <v>0</v>
      </c>
      <c r="BA38" s="144">
        <f ca="1">AP38*AR38</f>
        <v>0</v>
      </c>
      <c r="BB38" s="145">
        <f ca="1">MOD(ROUNDDOWN(BA38/10,0),10)</f>
        <v>0</v>
      </c>
      <c r="BC38" s="146">
        <f ca="1">MOD(ROUNDDOWN(BA38/1,0),10)</f>
        <v>0</v>
      </c>
      <c r="BD38" s="144">
        <f t="shared" ref="BD38:BD49" ca="1" si="42">AZ38-BA38</f>
        <v>0</v>
      </c>
      <c r="BE38" s="145">
        <f ca="1">MOD(ROUNDDOWN(BD38/10,0),10)</f>
        <v>0</v>
      </c>
      <c r="BF38" s="146">
        <f ca="1">MOD(ROUNDDOWN(BD38/1,0),10)</f>
        <v>0</v>
      </c>
      <c r="BG38" s="146">
        <f t="shared" ref="BG38:BG49" ca="1" si="43">AN38</f>
        <v>4</v>
      </c>
      <c r="BH38" s="11">
        <f t="shared" ref="BH38:BH49" ca="1" si="44">BD38*10+BG38</f>
        <v>4</v>
      </c>
      <c r="BI38" s="144">
        <f t="shared" ref="BI38:BI49" ca="1" si="45">AP38*AS38</f>
        <v>4</v>
      </c>
      <c r="BJ38" s="145">
        <f ca="1">MOD(ROUNDDOWN(BI38/1,0),10)</f>
        <v>4</v>
      </c>
      <c r="BK38" s="145">
        <f ca="1">MOD(ROUNDDOWN(BI38/10,0),10)</f>
        <v>0</v>
      </c>
      <c r="BL38" s="146">
        <f t="shared" ref="BL38:BL49" ca="1" si="46">MOD(ROUNDDOWN(BI38/1,0),10)</f>
        <v>4</v>
      </c>
      <c r="BM38" s="29">
        <f t="shared" ref="BM38:BM49" ca="1" si="47">BH38-BI38</f>
        <v>0</v>
      </c>
      <c r="BN38" s="29"/>
      <c r="BO38" s="29"/>
      <c r="BP38" s="147"/>
      <c r="BQ38" s="29"/>
      <c r="BR38" s="29"/>
      <c r="BS38" s="29"/>
      <c r="BT38" s="84"/>
      <c r="BU38" s="84"/>
      <c r="BV38" s="84"/>
      <c r="BW38" s="84"/>
      <c r="BX38" s="84"/>
      <c r="BY38" s="84"/>
      <c r="BZ38" s="84"/>
      <c r="CA38" s="40"/>
      <c r="CB38" s="13">
        <f t="shared" ca="1" si="0"/>
        <v>0.79594219253958987</v>
      </c>
      <c r="CC38" s="14">
        <f t="shared" ca="1" si="10"/>
        <v>27</v>
      </c>
      <c r="CD38" s="11"/>
      <c r="CE38" s="15">
        <v>38</v>
      </c>
      <c r="CF38" s="16">
        <v>3</v>
      </c>
      <c r="CG38" s="16">
        <v>102</v>
      </c>
      <c r="CH38" s="17"/>
      <c r="CI38" s="11"/>
      <c r="CJ38" s="37"/>
      <c r="CK38" s="38"/>
      <c r="CM38" s="15"/>
      <c r="CN38" s="11"/>
      <c r="CO38" s="11"/>
      <c r="CR38" s="37"/>
      <c r="CS38" s="38"/>
      <c r="CT38" s="11"/>
      <c r="CU38" s="15"/>
      <c r="CV38" s="11"/>
      <c r="CW38" s="11"/>
    </row>
    <row r="39" spans="1:101" ht="39.950000000000003" customHeight="1" x14ac:dyDescent="0.25">
      <c r="A39" s="53"/>
      <c r="B39" s="54">
        <f ca="1">B6</f>
        <v>2</v>
      </c>
      <c r="C39" s="85">
        <f t="shared" ref="C39:N39" si="48">C6</f>
        <v>0</v>
      </c>
      <c r="D39" s="56">
        <f ca="1">D6</f>
        <v>6</v>
      </c>
      <c r="E39" s="57">
        <f ca="1">E6</f>
        <v>0</v>
      </c>
      <c r="F39" s="58">
        <f ca="1">F6</f>
        <v>4</v>
      </c>
      <c r="G39" s="50">
        <f t="shared" si="48"/>
        <v>0</v>
      </c>
      <c r="H39" s="53"/>
      <c r="I39" s="54">
        <f ca="1">I6</f>
        <v>9</v>
      </c>
      <c r="J39" s="85">
        <f t="shared" ref="J39" si="49">J6</f>
        <v>0</v>
      </c>
      <c r="K39" s="56">
        <f ca="1">K6</f>
        <v>9</v>
      </c>
      <c r="L39" s="57">
        <f ca="1">L6</f>
        <v>7</v>
      </c>
      <c r="M39" s="58">
        <f ca="1">M6</f>
        <v>4</v>
      </c>
      <c r="N39" s="50">
        <f t="shared" si="48"/>
        <v>0</v>
      </c>
      <c r="O39" s="53"/>
      <c r="P39" s="54">
        <f ca="1">P6</f>
        <v>4</v>
      </c>
      <c r="Q39" s="85">
        <f t="shared" ref="Q39" si="50">Q6</f>
        <v>0</v>
      </c>
      <c r="R39" s="56">
        <f ca="1">R6</f>
        <v>8</v>
      </c>
      <c r="S39" s="57">
        <f ca="1">S6</f>
        <v>0</v>
      </c>
      <c r="T39" s="58">
        <f ca="1">T6</f>
        <v>5</v>
      </c>
      <c r="U39" s="50"/>
      <c r="V39" s="53"/>
      <c r="W39" s="54">
        <f ca="1">W6</f>
        <v>3</v>
      </c>
      <c r="X39" s="85">
        <f t="shared" ref="X39" si="51">X6</f>
        <v>0</v>
      </c>
      <c r="Y39" s="56">
        <f ca="1">Y6</f>
        <v>3</v>
      </c>
      <c r="Z39" s="57">
        <f ca="1">Z6</f>
        <v>0</v>
      </c>
      <c r="AA39" s="58">
        <f ca="1">AA6</f>
        <v>9</v>
      </c>
      <c r="AB39" s="50"/>
      <c r="AC39" s="51"/>
      <c r="AF39" s="11">
        <f t="shared" si="41"/>
        <v>2</v>
      </c>
      <c r="AG39" s="138">
        <f t="shared" ref="AG39:AG49" ca="1" si="52">QUOTIENT(AG19,1)</f>
        <v>974</v>
      </c>
      <c r="AH39" s="139">
        <f t="shared" ref="AH39:AH49" ca="1" si="53">AI19</f>
        <v>9</v>
      </c>
      <c r="AI39" s="140">
        <f t="shared" ref="AI39:AI49" ca="1" si="54">QUOTIENT(AG39,AH39)</f>
        <v>108</v>
      </c>
      <c r="AJ39" s="141">
        <f t="shared" ref="AJ39:AJ49" ca="1" si="55">AH39*AI39</f>
        <v>972</v>
      </c>
      <c r="AK39" s="140">
        <f t="shared" ref="AK39:AK49" ca="1" si="56">MOD(AG39,AH39)</f>
        <v>2</v>
      </c>
      <c r="AL39" s="112">
        <f t="shared" ref="AL39:AL49" ca="1" si="57">MOD(ROUNDDOWN(AG39/100,0),10)</f>
        <v>9</v>
      </c>
      <c r="AM39" s="113">
        <f t="shared" ref="AM39:AM49" ca="1" si="58">MOD(ROUNDDOWN(AG39/10,0),10)</f>
        <v>7</v>
      </c>
      <c r="AN39" s="114">
        <f t="shared" ref="AN39:AN49" ca="1" si="59">MOD(ROUNDDOWN(AG39/1,0),10)</f>
        <v>4</v>
      </c>
      <c r="AO39" s="148">
        <f t="shared" ref="AO39:AO49" ca="1" si="60">MOD(ROUNDDOWN(AH39/10,0),10)</f>
        <v>0</v>
      </c>
      <c r="AP39" s="149">
        <f t="shared" ref="AP39:AP49" ca="1" si="61">MOD(ROUNDDOWN(AH39/1,0),10)</f>
        <v>9</v>
      </c>
      <c r="AQ39" s="112">
        <f t="shared" ref="AQ39:AQ49" ca="1" si="62">MOD(ROUNDDOWN(AI39/100,0),10)</f>
        <v>1</v>
      </c>
      <c r="AR39" s="113">
        <f ca="1">MOD(ROUNDDOWN(AI39/10,0),10)</f>
        <v>0</v>
      </c>
      <c r="AS39" s="114">
        <f ca="1">MOD(ROUNDDOWN(AI39/1,0),10)</f>
        <v>8</v>
      </c>
      <c r="AT39" s="115">
        <f t="shared" ref="AT39:AT49" ca="1" si="63">MOD(ROUNDDOWN(AK39/10,0),10)</f>
        <v>0</v>
      </c>
      <c r="AU39" s="116">
        <f t="shared" ref="AU39:AU49" ca="1" si="64">MOD(ROUNDDOWN(AK39/1,0),10)</f>
        <v>2</v>
      </c>
      <c r="AV39" s="11"/>
      <c r="AW39" s="150">
        <f t="shared" ref="AW39:AW49" ca="1" si="65">AP39*AQ39</f>
        <v>9</v>
      </c>
      <c r="AX39" s="151">
        <f t="shared" ref="AX39:AX49" ca="1" si="66">AL39-AW39</f>
        <v>0</v>
      </c>
      <c r="AY39" s="152">
        <f t="shared" ref="AY39:AY49" ca="1" si="67">AM39</f>
        <v>7</v>
      </c>
      <c r="AZ39" s="11">
        <f t="shared" ref="AZ39:AZ49" ca="1" si="68">AX39*10+AY39</f>
        <v>7</v>
      </c>
      <c r="BA39" s="150">
        <f t="shared" ref="BA39:BA49" ca="1" si="69">AP39*AR39</f>
        <v>0</v>
      </c>
      <c r="BB39" s="151">
        <f t="shared" ref="BB39:BB49" ca="1" si="70">MOD(ROUNDDOWN(BA39/10,0),10)</f>
        <v>0</v>
      </c>
      <c r="BC39" s="152">
        <f t="shared" ref="BC39:BC49" ca="1" si="71">MOD(ROUNDDOWN(BA39/1,0),10)</f>
        <v>0</v>
      </c>
      <c r="BD39" s="150">
        <f t="shared" ca="1" si="42"/>
        <v>7</v>
      </c>
      <c r="BE39" s="151">
        <f t="shared" ref="BE39:BE49" ca="1" si="72">MOD(ROUNDDOWN(BD39/10,0),10)</f>
        <v>0</v>
      </c>
      <c r="BF39" s="152">
        <f t="shared" ref="BF39:BF49" ca="1" si="73">MOD(ROUNDDOWN(BD39/1,0),10)</f>
        <v>7</v>
      </c>
      <c r="BG39" s="152">
        <f t="shared" ca="1" si="43"/>
        <v>4</v>
      </c>
      <c r="BH39" s="11">
        <f t="shared" ca="1" si="44"/>
        <v>74</v>
      </c>
      <c r="BI39" s="150">
        <f t="shared" ca="1" si="45"/>
        <v>72</v>
      </c>
      <c r="BJ39" s="151">
        <f t="shared" ref="BJ39:BJ49" ca="1" si="74">MOD(ROUNDDOWN(BI39/1,0),10)</f>
        <v>2</v>
      </c>
      <c r="BK39" s="151">
        <f t="shared" ref="BK39:BK49" ca="1" si="75">MOD(ROUNDDOWN(BI39/10,0),10)</f>
        <v>7</v>
      </c>
      <c r="BL39" s="152">
        <f t="shared" ca="1" si="46"/>
        <v>2</v>
      </c>
      <c r="BM39" s="29">
        <f t="shared" ca="1" si="47"/>
        <v>2</v>
      </c>
      <c r="BN39" s="153"/>
      <c r="BO39" s="153"/>
      <c r="BP39" s="147"/>
      <c r="BQ39" s="153"/>
      <c r="BR39" s="153"/>
      <c r="BS39" s="153"/>
      <c r="BT39" s="40"/>
      <c r="BU39" s="40"/>
      <c r="BV39" s="40"/>
      <c r="BW39" s="40"/>
      <c r="BX39" s="40"/>
      <c r="BY39" s="40"/>
      <c r="BZ39" s="40"/>
      <c r="CA39" s="40"/>
      <c r="CB39" s="13">
        <f t="shared" ca="1" si="0"/>
        <v>3.3332560590113247E-2</v>
      </c>
      <c r="CC39" s="14">
        <f t="shared" ca="1" si="10"/>
        <v>124</v>
      </c>
      <c r="CD39" s="11"/>
      <c r="CE39" s="15">
        <v>39</v>
      </c>
      <c r="CF39" s="16">
        <v>3</v>
      </c>
      <c r="CG39" s="16">
        <v>103</v>
      </c>
      <c r="CH39" s="17"/>
      <c r="CI39" s="11"/>
      <c r="CJ39" s="37"/>
      <c r="CK39" s="38"/>
      <c r="CM39" s="15"/>
      <c r="CN39" s="11"/>
      <c r="CO39" s="11"/>
      <c r="CR39" s="37"/>
      <c r="CS39" s="38"/>
      <c r="CT39" s="11"/>
      <c r="CU39" s="15"/>
      <c r="CV39" s="11"/>
      <c r="CW39" s="11"/>
    </row>
    <row r="40" spans="1:101" ht="38.1" customHeight="1" thickBot="1" x14ac:dyDescent="0.3">
      <c r="A40" s="53"/>
      <c r="B40" s="54"/>
      <c r="C40" s="60"/>
      <c r="D40" s="154">
        <f ca="1">IF(A37="A",$AW38,IF(A37="B",$AW38,IF(A37="C",$AW38,IF(A37="D",$AW38,IF(A37="E",$BB38,IF(A37="F",$BB38))))))</f>
        <v>6</v>
      </c>
      <c r="E40" s="154" t="str">
        <f ca="1">IF(A37="A","",IF(A37="B","",IF(A37="C","",IF(A37="D","",IF(A37="E",$BC38,IF(A37="F",$BC38,))))))</f>
        <v/>
      </c>
      <c r="F40" s="155"/>
      <c r="G40" s="62"/>
      <c r="H40" s="53"/>
      <c r="I40" s="54"/>
      <c r="J40" s="60"/>
      <c r="K40" s="154">
        <f ca="1">IF(H37="A",$AW39,IF(H37="B",$AW39,IF(H37="C",$AW39,IF(H37="D",$AW39,IF(H37="E",$BB39,IF(H37="F",$BB39))))))</f>
        <v>9</v>
      </c>
      <c r="L40" s="154" t="str">
        <f ca="1">IF(H37="A","",IF(H37="B","",IF(H37="C","",IF(H37="D","",IF(H37="E",$BC39,IF(H37="F",$BC39,))))))</f>
        <v/>
      </c>
      <c r="M40" s="155"/>
      <c r="N40" s="62"/>
      <c r="O40" s="53"/>
      <c r="P40" s="54"/>
      <c r="Q40" s="60"/>
      <c r="R40" s="154">
        <f ca="1">IF(O37="A",$AW40,IF(O37="B",$AW40,IF(O37="C",$AW40,IF(O37="D",$AW40,IF(O37="E",$BB40,IF(O37="F",$BB40))))))</f>
        <v>8</v>
      </c>
      <c r="S40" s="154" t="str">
        <f ca="1">IF(O37="A","",IF(O37="B","",IF(O37="C","",IF(O37="D","",IF(O37="E",$BC40,IF(O37="F",$BC40,))))))</f>
        <v/>
      </c>
      <c r="T40" s="155"/>
      <c r="U40" s="62"/>
      <c r="V40" s="53"/>
      <c r="W40" s="54"/>
      <c r="X40" s="60"/>
      <c r="Y40" s="154">
        <f ca="1">IF(V37="A",$AW41,IF(V37="B",$AW41,IF(V37="C",$AW41,IF(V37="D",$AW41,IF(V37="E",$BB41,IF(V37="F",$BB41))))))</f>
        <v>3</v>
      </c>
      <c r="Z40" s="154" t="str">
        <f ca="1">IF(V37="A","",IF(V37="B","",IF(V37="C","",IF(V37="D","",IF(V37="E",$BC41,IF(V37="F",$BC41,))))))</f>
        <v/>
      </c>
      <c r="AA40" s="155"/>
      <c r="AB40" s="62"/>
      <c r="AC40" s="86"/>
      <c r="AD40" s="40"/>
      <c r="AE40" s="40"/>
      <c r="AF40" s="11">
        <f t="shared" si="41"/>
        <v>3</v>
      </c>
      <c r="AG40" s="138">
        <f t="shared" ca="1" si="52"/>
        <v>805</v>
      </c>
      <c r="AH40" s="156">
        <f t="shared" ca="1" si="53"/>
        <v>4</v>
      </c>
      <c r="AI40" s="157">
        <f t="shared" ca="1" si="54"/>
        <v>201</v>
      </c>
      <c r="AJ40" s="141">
        <f t="shared" ca="1" si="55"/>
        <v>804</v>
      </c>
      <c r="AK40" s="140">
        <f t="shared" ca="1" si="56"/>
        <v>1</v>
      </c>
      <c r="AL40" s="112">
        <f t="shared" ca="1" si="57"/>
        <v>8</v>
      </c>
      <c r="AM40" s="113">
        <f t="shared" ca="1" si="58"/>
        <v>0</v>
      </c>
      <c r="AN40" s="114">
        <f t="shared" ca="1" si="59"/>
        <v>5</v>
      </c>
      <c r="AO40" s="148">
        <f t="shared" ca="1" si="60"/>
        <v>0</v>
      </c>
      <c r="AP40" s="149">
        <f t="shared" ca="1" si="61"/>
        <v>4</v>
      </c>
      <c r="AQ40" s="112">
        <f t="shared" ca="1" si="62"/>
        <v>2</v>
      </c>
      <c r="AR40" s="113">
        <f ca="1">MOD(ROUNDDOWN(AI40/10,0),10)</f>
        <v>0</v>
      </c>
      <c r="AS40" s="114">
        <f ca="1">MOD(ROUNDDOWN(AI40/1,0),10)</f>
        <v>1</v>
      </c>
      <c r="AT40" s="115">
        <f t="shared" ca="1" si="63"/>
        <v>0</v>
      </c>
      <c r="AU40" s="116">
        <f t="shared" ca="1" si="64"/>
        <v>1</v>
      </c>
      <c r="AV40" s="11"/>
      <c r="AW40" s="150">
        <f t="shared" ca="1" si="65"/>
        <v>8</v>
      </c>
      <c r="AX40" s="151">
        <f t="shared" ca="1" si="66"/>
        <v>0</v>
      </c>
      <c r="AY40" s="152">
        <f t="shared" ca="1" si="67"/>
        <v>0</v>
      </c>
      <c r="AZ40" s="11">
        <f t="shared" ca="1" si="68"/>
        <v>0</v>
      </c>
      <c r="BA40" s="150">
        <f t="shared" ca="1" si="69"/>
        <v>0</v>
      </c>
      <c r="BB40" s="151">
        <f t="shared" ca="1" si="70"/>
        <v>0</v>
      </c>
      <c r="BC40" s="152">
        <f t="shared" ca="1" si="71"/>
        <v>0</v>
      </c>
      <c r="BD40" s="150">
        <f t="shared" ca="1" si="42"/>
        <v>0</v>
      </c>
      <c r="BE40" s="151">
        <f t="shared" ca="1" si="72"/>
        <v>0</v>
      </c>
      <c r="BF40" s="152">
        <f t="shared" ca="1" si="73"/>
        <v>0</v>
      </c>
      <c r="BG40" s="152">
        <f t="shared" ca="1" si="43"/>
        <v>5</v>
      </c>
      <c r="BH40" s="11">
        <f t="shared" ca="1" si="44"/>
        <v>5</v>
      </c>
      <c r="BI40" s="150">
        <f t="shared" ca="1" si="45"/>
        <v>4</v>
      </c>
      <c r="BJ40" s="151">
        <f t="shared" ca="1" si="74"/>
        <v>4</v>
      </c>
      <c r="BK40" s="151">
        <f t="shared" ca="1" si="75"/>
        <v>0</v>
      </c>
      <c r="BL40" s="152">
        <f t="shared" ca="1" si="46"/>
        <v>4</v>
      </c>
      <c r="BM40" s="29">
        <f t="shared" ca="1" si="47"/>
        <v>1</v>
      </c>
      <c r="BN40" s="29"/>
      <c r="BO40" s="29"/>
      <c r="BP40" s="158"/>
      <c r="BQ40" s="29"/>
      <c r="BR40" s="29"/>
      <c r="BS40" s="29"/>
      <c r="BT40" s="40"/>
      <c r="BU40" s="40"/>
      <c r="BV40" s="40"/>
      <c r="BW40" s="40"/>
      <c r="BX40" s="40"/>
      <c r="BY40" s="40"/>
      <c r="BZ40" s="40"/>
      <c r="CA40" s="40"/>
      <c r="CB40" s="13">
        <f t="shared" ca="1" si="0"/>
        <v>0.22420529862027683</v>
      </c>
      <c r="CC40" s="14">
        <f t="shared" ca="1" si="10"/>
        <v>104</v>
      </c>
      <c r="CD40" s="11"/>
      <c r="CE40" s="15">
        <v>40</v>
      </c>
      <c r="CF40" s="16">
        <v>3</v>
      </c>
      <c r="CG40" s="16">
        <v>104</v>
      </c>
      <c r="CH40" s="17"/>
      <c r="CI40" s="11"/>
      <c r="CJ40" s="37"/>
      <c r="CK40" s="38"/>
      <c r="CM40" s="15"/>
      <c r="CN40" s="11"/>
      <c r="CO40" s="11"/>
      <c r="CR40" s="37"/>
      <c r="CS40" s="38"/>
      <c r="CT40" s="11"/>
      <c r="CU40" s="15"/>
      <c r="CV40" s="11"/>
      <c r="CW40" s="11"/>
    </row>
    <row r="41" spans="1:101" ht="38.1" customHeight="1" x14ac:dyDescent="0.25">
      <c r="A41" s="53"/>
      <c r="B41" s="54"/>
      <c r="C41" s="60"/>
      <c r="D41" s="159">
        <f ca="1">IF(A37="A",$AX38,IF(A37="B",$AX38,IF(A37="C",$AX38,IF(A37="D",$AX38,IF(A37="E",$BE38,IF(A37="F",$BE38,))))))</f>
        <v>0</v>
      </c>
      <c r="E41" s="159">
        <f ca="1">IF(A37="A",$AY38,IF(A37="B",$AY38,IF(A37="C",$AY38,IF(A37="D","",IF(A37="E",$BF38,IF(A37="F",$BF38,))))))</f>
        <v>0</v>
      </c>
      <c r="F41" s="160">
        <f ca="1">IF(A37="A","",IF(A37="B",$BG38,IF(A37="C","",IF(A37="D",$BM38,IF(A37="E",$BG38,IF(A37="F",$BM38,))))))</f>
        <v>4</v>
      </c>
      <c r="G41" s="62"/>
      <c r="H41" s="53"/>
      <c r="I41" s="54"/>
      <c r="J41" s="60"/>
      <c r="K41" s="159">
        <f ca="1">IF(H37="A",$AX39,IF(H37="B",$AX39,IF(H37="C",$AX39,IF(H37="D",$AX39,IF(H37="E",$BE39,IF(H37="F",$BE39,))))))</f>
        <v>0</v>
      </c>
      <c r="L41" s="159">
        <f ca="1">IF(H37="A",$AY39,IF(H37="B",$AY39,IF(H37="C",$AY39,IF(H37="D","",IF(H37="E",$BF39,IF(H37="F",$BF39,))))))</f>
        <v>7</v>
      </c>
      <c r="M41" s="160">
        <f ca="1">IF(H37="A","",IF(H37="B",$BG39,IF(H37="C","",IF(H37="D",$BM39,IF(H37="E",$BG39,IF(H37="F",$BM39,))))))</f>
        <v>4</v>
      </c>
      <c r="N41" s="62"/>
      <c r="O41" s="53"/>
      <c r="P41" s="54"/>
      <c r="Q41" s="60"/>
      <c r="R41" s="159">
        <f ca="1">IF(O37="A",$AX40,IF(O37="B",$AX40,IF(O37="C",$AX40,IF(O37="D",$AX40,IF(O37="E",$BE40,IF(O37="F",$BE40,))))))</f>
        <v>0</v>
      </c>
      <c r="S41" s="159">
        <f ca="1">IF(O37="A",$AY40,IF(O37="B",$AY40,IF(O37="C",$AY40,IF(O37="D","",IF(O37="E",$BF40,IF(O37="F",$BF40,))))))</f>
        <v>0</v>
      </c>
      <c r="T41" s="160">
        <f ca="1">IF(O37="A","",IF(O37="B",$BG40,IF(O37="C","",IF(O37="D",$BM40,IF(O37="E",$BG40,IF(O37="F",$BM40,))))))</f>
        <v>5</v>
      </c>
      <c r="U41" s="62"/>
      <c r="V41" s="53"/>
      <c r="W41" s="54"/>
      <c r="X41" s="60"/>
      <c r="Y41" s="159">
        <f ca="1">IF(V37="A",$AX41,IF(V37="B",$AX41,IF(V37="C",$AX41,IF(V37="D",$AX41,IF(V37="E",$BE41,IF(V37="F",$BE41,))))))</f>
        <v>0</v>
      </c>
      <c r="Z41" s="159">
        <f ca="1">IF(V37="A",$AY41,IF(V37="B",$AY41,IF(V37="C",$AY41,IF(V37="D","",IF(V37="E",$BF41,IF(V37="F",$BF41,))))))</f>
        <v>0</v>
      </c>
      <c r="AA41" s="160">
        <f ca="1">IF(V37="A","",IF(V37="B",$BG41,IF(V37="C","",IF(V37="D",$BM41,IF(V37="E",$BG41,IF(V37="F",$BM41,))))))</f>
        <v>9</v>
      </c>
      <c r="AB41" s="62"/>
      <c r="AC41" s="51"/>
      <c r="AF41" s="11">
        <f t="shared" si="41"/>
        <v>4</v>
      </c>
      <c r="AG41" s="138">
        <f t="shared" ca="1" si="52"/>
        <v>309</v>
      </c>
      <c r="AH41" s="139">
        <f t="shared" ca="1" si="53"/>
        <v>3</v>
      </c>
      <c r="AI41" s="140">
        <f t="shared" ca="1" si="54"/>
        <v>103</v>
      </c>
      <c r="AJ41" s="141">
        <f t="shared" ca="1" si="55"/>
        <v>309</v>
      </c>
      <c r="AK41" s="140">
        <f t="shared" ca="1" si="56"/>
        <v>0</v>
      </c>
      <c r="AL41" s="112">
        <f t="shared" ca="1" si="57"/>
        <v>3</v>
      </c>
      <c r="AM41" s="113">
        <f t="shared" ca="1" si="58"/>
        <v>0</v>
      </c>
      <c r="AN41" s="114">
        <f t="shared" ca="1" si="59"/>
        <v>9</v>
      </c>
      <c r="AO41" s="148">
        <f t="shared" ca="1" si="60"/>
        <v>0</v>
      </c>
      <c r="AP41" s="149">
        <f t="shared" ca="1" si="61"/>
        <v>3</v>
      </c>
      <c r="AQ41" s="112">
        <f t="shared" ca="1" si="62"/>
        <v>1</v>
      </c>
      <c r="AR41" s="113">
        <f t="shared" ref="AR41:AR49" ca="1" si="76">MOD(ROUNDDOWN(AI41/10,0),10)</f>
        <v>0</v>
      </c>
      <c r="AS41" s="114">
        <f t="shared" ref="AS41:AS49" ca="1" si="77">MOD(ROUNDDOWN(AI41/1,0),10)</f>
        <v>3</v>
      </c>
      <c r="AT41" s="115">
        <f t="shared" ca="1" si="63"/>
        <v>0</v>
      </c>
      <c r="AU41" s="116">
        <f t="shared" ca="1" si="64"/>
        <v>0</v>
      </c>
      <c r="AV41" s="11"/>
      <c r="AW41" s="150">
        <f t="shared" ca="1" si="65"/>
        <v>3</v>
      </c>
      <c r="AX41" s="151">
        <f t="shared" ca="1" si="66"/>
        <v>0</v>
      </c>
      <c r="AY41" s="152">
        <f t="shared" ca="1" si="67"/>
        <v>0</v>
      </c>
      <c r="AZ41" s="11">
        <f t="shared" ca="1" si="68"/>
        <v>0</v>
      </c>
      <c r="BA41" s="150">
        <f t="shared" ca="1" si="69"/>
        <v>0</v>
      </c>
      <c r="BB41" s="151">
        <f t="shared" ca="1" si="70"/>
        <v>0</v>
      </c>
      <c r="BC41" s="152">
        <f t="shared" ca="1" si="71"/>
        <v>0</v>
      </c>
      <c r="BD41" s="150">
        <f t="shared" ca="1" si="42"/>
        <v>0</v>
      </c>
      <c r="BE41" s="151">
        <f t="shared" ca="1" si="72"/>
        <v>0</v>
      </c>
      <c r="BF41" s="152">
        <f t="shared" ca="1" si="73"/>
        <v>0</v>
      </c>
      <c r="BG41" s="152">
        <f t="shared" ca="1" si="43"/>
        <v>9</v>
      </c>
      <c r="BH41" s="11">
        <f t="shared" ca="1" si="44"/>
        <v>9</v>
      </c>
      <c r="BI41" s="150">
        <f t="shared" ca="1" si="45"/>
        <v>9</v>
      </c>
      <c r="BJ41" s="151">
        <f t="shared" ca="1" si="74"/>
        <v>9</v>
      </c>
      <c r="BK41" s="151">
        <f t="shared" ca="1" si="75"/>
        <v>0</v>
      </c>
      <c r="BL41" s="152">
        <f t="shared" ca="1" si="46"/>
        <v>9</v>
      </c>
      <c r="BM41" s="29">
        <f t="shared" ca="1" si="47"/>
        <v>0</v>
      </c>
      <c r="BN41" s="153"/>
      <c r="BO41" s="153"/>
      <c r="BP41" s="147"/>
      <c r="BQ41" s="153"/>
      <c r="BR41" s="153"/>
      <c r="BS41" s="153"/>
      <c r="BT41" s="40"/>
      <c r="BU41" s="40"/>
      <c r="BV41" s="40"/>
      <c r="BW41" s="40"/>
      <c r="BX41" s="40"/>
      <c r="BY41" s="40"/>
      <c r="BZ41" s="40"/>
      <c r="CA41" s="40"/>
      <c r="CB41" s="13">
        <f t="shared" ca="1" si="0"/>
        <v>0.59493498561802516</v>
      </c>
      <c r="CC41" s="14">
        <f t="shared" ca="1" si="10"/>
        <v>57</v>
      </c>
      <c r="CD41" s="11"/>
      <c r="CE41" s="15">
        <v>41</v>
      </c>
      <c r="CF41" s="16">
        <v>3</v>
      </c>
      <c r="CG41" s="16">
        <v>105</v>
      </c>
      <c r="CH41" s="17"/>
      <c r="CI41" s="11"/>
      <c r="CJ41" s="37"/>
      <c r="CK41" s="38"/>
      <c r="CM41" s="15"/>
      <c r="CN41" s="11"/>
      <c r="CO41" s="11"/>
      <c r="CR41" s="37"/>
      <c r="CS41" s="38"/>
      <c r="CT41" s="11"/>
      <c r="CU41" s="15"/>
      <c r="CV41" s="11"/>
      <c r="CW41" s="11"/>
    </row>
    <row r="42" spans="1:101" ht="38.1" customHeight="1" thickBot="1" x14ac:dyDescent="0.3">
      <c r="A42" s="53"/>
      <c r="B42" s="54"/>
      <c r="C42" s="60"/>
      <c r="D42" s="161" t="str">
        <f ca="1">IF(A37="A",$BB38,IF(A37="B","",IF(A37="C",$BB38,IF(A37="D","",IF(A37="E","",)))))</f>
        <v/>
      </c>
      <c r="E42" s="154">
        <f ca="1">IF(A37="A",$BC38,IF(A37="B",$BK38,IF(A37="C",$BC38,IF(A37="D","",IF(A37="E",$BC38,IF(A37="F","",))))))</f>
        <v>0</v>
      </c>
      <c r="F42" s="162">
        <f ca="1">IF(A37="A","",IF(A37="B",$BL38,IF(A37="C","",IF(A37="D","",IF(A37="E",$BL38,IF(A37="F","",))))))</f>
        <v>4</v>
      </c>
      <c r="G42" s="68"/>
      <c r="H42" s="53"/>
      <c r="I42" s="54"/>
      <c r="J42" s="60"/>
      <c r="K42" s="161" t="str">
        <f ca="1">IF(H37="A",$BB39,IF(H37="B","",IF(H37="C",$BB39,IF(H37="D","",IF(H37="E","",)))))</f>
        <v/>
      </c>
      <c r="L42" s="154">
        <f ca="1">IF(H37="A",$BC39,IF(H37="B",$BK39,IF(H37="C",$BC39,IF(H37="D","",IF(H37="E",$BC39,IF(H37="F","",))))))</f>
        <v>7</v>
      </c>
      <c r="M42" s="162">
        <f ca="1">IF(H37="A","",IF(H37="B",$BL39,IF(H37="C","",IF(H37="D","",IF(H37="E",$BL39,IF(H37="F","",))))))</f>
        <v>2</v>
      </c>
      <c r="N42" s="68"/>
      <c r="O42" s="53"/>
      <c r="P42" s="54"/>
      <c r="Q42" s="60"/>
      <c r="R42" s="161" t="str">
        <f ca="1">IF(O37="A",$BB40,IF(O37="B","",IF(O37="C",$BB40,IF(O37="D","",IF(O37="E","",)))))</f>
        <v/>
      </c>
      <c r="S42" s="154">
        <f ca="1">IF(O37="A",$BC40,IF(O37="B",$BK40,IF(O37="C",$BC40,IF(O37="D","",IF(O37="E",$BC40,IF(O37="F","",))))))</f>
        <v>0</v>
      </c>
      <c r="T42" s="162">
        <f ca="1">IF(O37="A","",IF(O37="B",$BL40,IF(O37="C","",IF(O37="D","",IF(O37="E",$BL40,IF(O37="F","",))))))</f>
        <v>4</v>
      </c>
      <c r="U42" s="68"/>
      <c r="V42" s="53"/>
      <c r="W42" s="54"/>
      <c r="X42" s="60"/>
      <c r="Y42" s="161" t="str">
        <f ca="1">IF(V37="A",$BB41,IF(V37="B","",IF(V37="C",$BB41,IF(V37="D","",IF(V37="E","",)))))</f>
        <v/>
      </c>
      <c r="Z42" s="154">
        <f ca="1">IF(V37="A",$BC41,IF(V37="B",$BK41,IF(V37="C",$BC41,IF(V37="D","",IF(V37="E",$BC41,IF(V37="F","",))))))</f>
        <v>0</v>
      </c>
      <c r="AA42" s="162">
        <f ca="1">IF(V37="A","",IF(V37="B",$BL41,IF(V37="C","",IF(V37="D","",IF(V37="E",$BL41,IF(V37="F","",))))))</f>
        <v>9</v>
      </c>
      <c r="AB42" s="68"/>
      <c r="AC42" s="40"/>
      <c r="AF42" s="11">
        <f t="shared" si="41"/>
        <v>5</v>
      </c>
      <c r="AG42" s="138">
        <f t="shared" ca="1" si="52"/>
        <v>609</v>
      </c>
      <c r="AH42" s="139">
        <f t="shared" ca="1" si="53"/>
        <v>2</v>
      </c>
      <c r="AI42" s="140">
        <f t="shared" ca="1" si="54"/>
        <v>304</v>
      </c>
      <c r="AJ42" s="141">
        <f t="shared" ca="1" si="55"/>
        <v>608</v>
      </c>
      <c r="AK42" s="140">
        <f t="shared" ca="1" si="56"/>
        <v>1</v>
      </c>
      <c r="AL42" s="112">
        <f t="shared" ca="1" si="57"/>
        <v>6</v>
      </c>
      <c r="AM42" s="113">
        <f t="shared" ca="1" si="58"/>
        <v>0</v>
      </c>
      <c r="AN42" s="114">
        <f t="shared" ca="1" si="59"/>
        <v>9</v>
      </c>
      <c r="AO42" s="148">
        <f t="shared" ca="1" si="60"/>
        <v>0</v>
      </c>
      <c r="AP42" s="149">
        <f t="shared" ca="1" si="61"/>
        <v>2</v>
      </c>
      <c r="AQ42" s="112">
        <f t="shared" ca="1" si="62"/>
        <v>3</v>
      </c>
      <c r="AR42" s="113">
        <f t="shared" ca="1" si="76"/>
        <v>0</v>
      </c>
      <c r="AS42" s="114">
        <f t="shared" ca="1" si="77"/>
        <v>4</v>
      </c>
      <c r="AT42" s="115">
        <f t="shared" ca="1" si="63"/>
        <v>0</v>
      </c>
      <c r="AU42" s="116">
        <f t="shared" ca="1" si="64"/>
        <v>1</v>
      </c>
      <c r="AV42" s="11"/>
      <c r="AW42" s="150">
        <f t="shared" ca="1" si="65"/>
        <v>6</v>
      </c>
      <c r="AX42" s="151">
        <f t="shared" ca="1" si="66"/>
        <v>0</v>
      </c>
      <c r="AY42" s="152">
        <f t="shared" ca="1" si="67"/>
        <v>0</v>
      </c>
      <c r="AZ42" s="11">
        <f t="shared" ca="1" si="68"/>
        <v>0</v>
      </c>
      <c r="BA42" s="150">
        <f t="shared" ca="1" si="69"/>
        <v>0</v>
      </c>
      <c r="BB42" s="151">
        <f t="shared" ca="1" si="70"/>
        <v>0</v>
      </c>
      <c r="BC42" s="152">
        <f t="shared" ca="1" si="71"/>
        <v>0</v>
      </c>
      <c r="BD42" s="150">
        <f t="shared" ca="1" si="42"/>
        <v>0</v>
      </c>
      <c r="BE42" s="151">
        <f t="shared" ca="1" si="72"/>
        <v>0</v>
      </c>
      <c r="BF42" s="152">
        <f t="shared" ca="1" si="73"/>
        <v>0</v>
      </c>
      <c r="BG42" s="152">
        <f t="shared" ca="1" si="43"/>
        <v>9</v>
      </c>
      <c r="BH42" s="11">
        <f t="shared" ca="1" si="44"/>
        <v>9</v>
      </c>
      <c r="BI42" s="150">
        <f t="shared" ca="1" si="45"/>
        <v>8</v>
      </c>
      <c r="BJ42" s="151">
        <f t="shared" ca="1" si="74"/>
        <v>8</v>
      </c>
      <c r="BK42" s="151">
        <f t="shared" ca="1" si="75"/>
        <v>0</v>
      </c>
      <c r="BL42" s="152">
        <f t="shared" ca="1" si="46"/>
        <v>8</v>
      </c>
      <c r="BM42" s="29">
        <f t="shared" ca="1" si="47"/>
        <v>1</v>
      </c>
      <c r="BN42" s="153"/>
      <c r="BO42" s="153"/>
      <c r="BP42" s="147"/>
      <c r="BQ42" s="153"/>
      <c r="BR42" s="153"/>
      <c r="BS42" s="153"/>
      <c r="BT42" s="84"/>
      <c r="BU42" s="84"/>
      <c r="BV42" s="84"/>
      <c r="BW42" s="84"/>
      <c r="BX42" s="84"/>
      <c r="BY42" s="84"/>
      <c r="BZ42" s="84"/>
      <c r="CA42" s="84"/>
      <c r="CB42" s="13">
        <f t="shared" ca="1" si="0"/>
        <v>0.91661046121136081</v>
      </c>
      <c r="CC42" s="14">
        <f t="shared" ca="1" si="10"/>
        <v>11</v>
      </c>
      <c r="CD42" s="11"/>
      <c r="CE42" s="15">
        <v>42</v>
      </c>
      <c r="CF42" s="16">
        <v>3</v>
      </c>
      <c r="CG42" s="16">
        <v>106</v>
      </c>
      <c r="CH42" s="17"/>
      <c r="CI42" s="11"/>
      <c r="CJ42" s="37"/>
      <c r="CK42" s="38"/>
      <c r="CM42" s="15"/>
      <c r="CN42" s="11"/>
      <c r="CO42" s="11"/>
      <c r="CR42" s="37"/>
      <c r="CS42" s="38"/>
      <c r="CT42" s="11"/>
      <c r="CU42" s="15"/>
      <c r="CV42" s="11"/>
      <c r="CW42" s="11"/>
    </row>
    <row r="43" spans="1:101" ht="38.1" customHeight="1" x14ac:dyDescent="0.25">
      <c r="A43" s="53"/>
      <c r="B43" s="40"/>
      <c r="C43" s="70"/>
      <c r="D43" s="159" t="str">
        <f ca="1">IF(A37="A",$BE38,IF(A37="B","",IF(A37="C","",IF(A37="D","",IF(A37="E","",IF(A37="F","",))))))</f>
        <v/>
      </c>
      <c r="E43" s="159" t="str">
        <f ca="1">IF(A37="A",$BF38,IF(A37="B","",IF(A37="C","",IF(A37="D","",IF(A37="E","",IF(A37="F","",))))))</f>
        <v/>
      </c>
      <c r="F43" s="160">
        <f ca="1">IF(A37="A",$BG38,IF(A37="B",$BM38,IF(A37="C",$BM38,IF(A37="D","",IF(A37="E",$BM38,IF(A37="F","",))))))</f>
        <v>0</v>
      </c>
      <c r="G43" s="68"/>
      <c r="H43" s="53"/>
      <c r="I43" s="40"/>
      <c r="J43" s="70"/>
      <c r="K43" s="159" t="str">
        <f ca="1">IF(H37="A",$BE39,IF(H37="B","",IF(H37="C","",IF(H37="D","",IF(H37="E","",IF(H37="F","",))))))</f>
        <v/>
      </c>
      <c r="L43" s="159" t="str">
        <f ca="1">IF(H37="A",$BF39,IF(H37="B","",IF(H37="C","",IF(H37="D","",IF(H37="E","",IF(H37="F","",))))))</f>
        <v/>
      </c>
      <c r="M43" s="160">
        <f ca="1">IF(H37="A",$BG39,IF(H37="B",$BM39,IF(H37="C",$BM39,IF(H37="D","",IF(H37="E",$BM39,IF(H37="F","",))))))</f>
        <v>2</v>
      </c>
      <c r="N43" s="73"/>
      <c r="O43" s="53"/>
      <c r="P43" s="40"/>
      <c r="Q43" s="70"/>
      <c r="R43" s="159" t="str">
        <f ca="1">IF(O37="A",$BE40,IF(O37="B","",IF(O37="C","",IF(O37="D","",IF(O37="E","",IF(O37="F","",))))))</f>
        <v/>
      </c>
      <c r="S43" s="159" t="str">
        <f ca="1">IF(O37="A",$BF40,IF(O37="B","",IF(O37="C","",IF(O37="D","",IF(O37="E","",IF(O37="F","",))))))</f>
        <v/>
      </c>
      <c r="T43" s="160">
        <f ca="1">IF(O37="A",$BG40,IF(O37="B",$BM40,IF(O37="C",$BM40,IF(O37="D","",IF(O37="E",$BM40,IF(O37="F","",))))))</f>
        <v>1</v>
      </c>
      <c r="U43" s="73"/>
      <c r="V43" s="53"/>
      <c r="W43" s="40"/>
      <c r="X43" s="70"/>
      <c r="Y43" s="159" t="str">
        <f ca="1">IF(V37="A",$BE41,IF(V37="B","",IF(V37="C","",IF(V37="D","",IF(V37="E","",IF(V37="F","",))))))</f>
        <v/>
      </c>
      <c r="Z43" s="159" t="str">
        <f ca="1">IF(V37="A",$BF41,IF(V37="B","",IF(V37="C","",IF(V37="D","",IF(V37="E","",IF(V37="F","",))))))</f>
        <v/>
      </c>
      <c r="AA43" s="160">
        <f ca="1">IF(V37="A",$BG41,IF(V37="B",$BM41,IF(V37="C",$BM41,IF(V37="D","",IF(V37="E",$BM41,IF(V37="F","",))))))</f>
        <v>0</v>
      </c>
      <c r="AB43" s="73"/>
      <c r="AC43" s="40"/>
      <c r="AF43" s="11">
        <f t="shared" si="41"/>
        <v>6</v>
      </c>
      <c r="AG43" s="138">
        <f t="shared" ca="1" si="52"/>
        <v>202</v>
      </c>
      <c r="AH43" s="139">
        <f t="shared" ca="1" si="53"/>
        <v>2</v>
      </c>
      <c r="AI43" s="140">
        <f t="shared" ca="1" si="54"/>
        <v>101</v>
      </c>
      <c r="AJ43" s="141">
        <f t="shared" ca="1" si="55"/>
        <v>202</v>
      </c>
      <c r="AK43" s="140">
        <f t="shared" ca="1" si="56"/>
        <v>0</v>
      </c>
      <c r="AL43" s="112">
        <f t="shared" ca="1" si="57"/>
        <v>2</v>
      </c>
      <c r="AM43" s="113">
        <f t="shared" ca="1" si="58"/>
        <v>0</v>
      </c>
      <c r="AN43" s="114">
        <f t="shared" ca="1" si="59"/>
        <v>2</v>
      </c>
      <c r="AO43" s="148">
        <f t="shared" ca="1" si="60"/>
        <v>0</v>
      </c>
      <c r="AP43" s="149">
        <f t="shared" ca="1" si="61"/>
        <v>2</v>
      </c>
      <c r="AQ43" s="112">
        <f t="shared" ca="1" si="62"/>
        <v>1</v>
      </c>
      <c r="AR43" s="113">
        <f t="shared" ca="1" si="76"/>
        <v>0</v>
      </c>
      <c r="AS43" s="114">
        <f t="shared" ca="1" si="77"/>
        <v>1</v>
      </c>
      <c r="AT43" s="115">
        <f t="shared" ca="1" si="63"/>
        <v>0</v>
      </c>
      <c r="AU43" s="116">
        <f t="shared" ca="1" si="64"/>
        <v>0</v>
      </c>
      <c r="AV43" s="11"/>
      <c r="AW43" s="150">
        <f t="shared" ca="1" si="65"/>
        <v>2</v>
      </c>
      <c r="AX43" s="151">
        <f t="shared" ca="1" si="66"/>
        <v>0</v>
      </c>
      <c r="AY43" s="152">
        <f t="shared" ca="1" si="67"/>
        <v>0</v>
      </c>
      <c r="AZ43" s="11">
        <f t="shared" ca="1" si="68"/>
        <v>0</v>
      </c>
      <c r="BA43" s="150">
        <f t="shared" ca="1" si="69"/>
        <v>0</v>
      </c>
      <c r="BB43" s="151">
        <f t="shared" ca="1" si="70"/>
        <v>0</v>
      </c>
      <c r="BC43" s="152">
        <f t="shared" ca="1" si="71"/>
        <v>0</v>
      </c>
      <c r="BD43" s="150">
        <f t="shared" ca="1" si="42"/>
        <v>0</v>
      </c>
      <c r="BE43" s="151">
        <f t="shared" ca="1" si="72"/>
        <v>0</v>
      </c>
      <c r="BF43" s="152">
        <f t="shared" ca="1" si="73"/>
        <v>0</v>
      </c>
      <c r="BG43" s="152">
        <f t="shared" ca="1" si="43"/>
        <v>2</v>
      </c>
      <c r="BH43" s="11">
        <f t="shared" ca="1" si="44"/>
        <v>2</v>
      </c>
      <c r="BI43" s="150">
        <f t="shared" ca="1" si="45"/>
        <v>2</v>
      </c>
      <c r="BJ43" s="151">
        <f t="shared" ca="1" si="74"/>
        <v>2</v>
      </c>
      <c r="BK43" s="151">
        <f t="shared" ca="1" si="75"/>
        <v>0</v>
      </c>
      <c r="BL43" s="152">
        <f t="shared" ca="1" si="46"/>
        <v>2</v>
      </c>
      <c r="BM43" s="29">
        <f t="shared" ca="1" si="47"/>
        <v>0</v>
      </c>
      <c r="BN43" s="153"/>
      <c r="BO43" s="153"/>
      <c r="BP43" s="147"/>
      <c r="BQ43" s="153"/>
      <c r="BR43" s="153"/>
      <c r="BS43" s="153"/>
      <c r="BT43" s="84"/>
      <c r="BU43" s="84"/>
      <c r="BV43" s="84"/>
      <c r="BW43" s="84"/>
      <c r="BX43" s="84"/>
      <c r="BY43" s="84"/>
      <c r="BZ43" s="84"/>
      <c r="CA43" s="84"/>
      <c r="CB43" s="13">
        <f t="shared" ca="1" si="0"/>
        <v>0.7293362007075328</v>
      </c>
      <c r="CC43" s="14">
        <f t="shared" ca="1" si="10"/>
        <v>40</v>
      </c>
      <c r="CD43" s="11"/>
      <c r="CE43" s="15">
        <v>43</v>
      </c>
      <c r="CF43" s="16">
        <v>3</v>
      </c>
      <c r="CG43" s="16">
        <v>107</v>
      </c>
      <c r="CH43" s="17"/>
      <c r="CI43" s="11"/>
      <c r="CJ43" s="37"/>
      <c r="CK43" s="38"/>
      <c r="CL43" s="11"/>
      <c r="CM43" s="15"/>
      <c r="CN43" s="11"/>
      <c r="CO43" s="11"/>
      <c r="CR43" s="37"/>
      <c r="CS43" s="38"/>
      <c r="CT43" s="11"/>
      <c r="CU43" s="15"/>
      <c r="CV43" s="11"/>
      <c r="CW43" s="11"/>
    </row>
    <row r="44" spans="1:101" ht="38.1" customHeight="1" thickBot="1" x14ac:dyDescent="0.3">
      <c r="A44" s="53"/>
      <c r="B44" s="40"/>
      <c r="C44" s="76"/>
      <c r="D44" s="163"/>
      <c r="E44" s="164" t="str">
        <f ca="1">IF(A37="A",$BK38,IF(A37="B","",IF(A37="C","",IF(A37="D","",IF(A37="E","",IF(A37="F","",))))))</f>
        <v/>
      </c>
      <c r="F44" s="165" t="str">
        <f ca="1">IF(A37="A",$BL38,IF(A37="B","",IF(A37="C","",IF(A37="D","",IF(A37="E","",IF(A37="F","",))))))</f>
        <v/>
      </c>
      <c r="G44" s="68"/>
      <c r="H44" s="53"/>
      <c r="I44" s="40"/>
      <c r="J44" s="76"/>
      <c r="K44" s="163"/>
      <c r="L44" s="164" t="str">
        <f ca="1">IF(H37="A",$BK39,IF(H37="B","",IF(H37="C","",IF(H37="D","",IF(H37="E","",IF(H37="F","",))))))</f>
        <v/>
      </c>
      <c r="M44" s="166" t="str">
        <f ca="1">IF(H37="A",$BL39,IF(H37="B","",IF(H37="C","",IF(H37="D","",IF(H37="E","",IF(H37="F","",))))))</f>
        <v/>
      </c>
      <c r="N44" s="68"/>
      <c r="O44" s="53"/>
      <c r="P44" s="40"/>
      <c r="Q44" s="76"/>
      <c r="R44" s="163"/>
      <c r="S44" s="164" t="str">
        <f ca="1">IF(O37="A",$BK40,IF(O37="B","",IF(O37="C","",IF(O37="D","",IF(O37="E","",IF(O37="F","",))))))</f>
        <v/>
      </c>
      <c r="T44" s="166" t="str">
        <f ca="1">IF(O37="A",$BL40,IF(O37="B","",IF(O37="C","",IF(O37="D","",IF(O37="E","",IF(O37="F","",))))))</f>
        <v/>
      </c>
      <c r="U44" s="68"/>
      <c r="V44" s="53"/>
      <c r="W44" s="40"/>
      <c r="X44" s="76"/>
      <c r="Y44" s="163"/>
      <c r="Z44" s="164" t="str">
        <f ca="1">IF(V37="A",$BK41,IF(V37="B","",IF(V37="C","",IF(V37="D","",IF(V37="E","",IF(V37="F","",))))))</f>
        <v/>
      </c>
      <c r="AA44" s="166" t="str">
        <f ca="1">IF(V37="A",$BL41,IF(V37="B","",IF(V37="C","",IF(V37="D","",IF(V37="E","",IF(V37="F","",))))))</f>
        <v/>
      </c>
      <c r="AB44" s="68"/>
      <c r="AC44" s="40"/>
      <c r="AF44" s="11">
        <f t="shared" si="41"/>
        <v>7</v>
      </c>
      <c r="AG44" s="138">
        <f t="shared" ca="1" si="52"/>
        <v>624</v>
      </c>
      <c r="AH44" s="139">
        <f t="shared" ca="1" si="53"/>
        <v>3</v>
      </c>
      <c r="AI44" s="140">
        <f t="shared" ca="1" si="54"/>
        <v>208</v>
      </c>
      <c r="AJ44" s="141">
        <f t="shared" ca="1" si="55"/>
        <v>624</v>
      </c>
      <c r="AK44" s="140">
        <f t="shared" ca="1" si="56"/>
        <v>0</v>
      </c>
      <c r="AL44" s="112">
        <f t="shared" ca="1" si="57"/>
        <v>6</v>
      </c>
      <c r="AM44" s="113">
        <f t="shared" ca="1" si="58"/>
        <v>2</v>
      </c>
      <c r="AN44" s="114">
        <f t="shared" ca="1" si="59"/>
        <v>4</v>
      </c>
      <c r="AO44" s="148">
        <f t="shared" ca="1" si="60"/>
        <v>0</v>
      </c>
      <c r="AP44" s="149">
        <f t="shared" ca="1" si="61"/>
        <v>3</v>
      </c>
      <c r="AQ44" s="112">
        <f t="shared" ca="1" si="62"/>
        <v>2</v>
      </c>
      <c r="AR44" s="113">
        <f t="shared" ca="1" si="76"/>
        <v>0</v>
      </c>
      <c r="AS44" s="114">
        <f t="shared" ca="1" si="77"/>
        <v>8</v>
      </c>
      <c r="AT44" s="115">
        <f t="shared" ca="1" si="63"/>
        <v>0</v>
      </c>
      <c r="AU44" s="116">
        <f t="shared" ca="1" si="64"/>
        <v>0</v>
      </c>
      <c r="AV44" s="11"/>
      <c r="AW44" s="150">
        <f t="shared" ca="1" si="65"/>
        <v>6</v>
      </c>
      <c r="AX44" s="151">
        <f t="shared" ca="1" si="66"/>
        <v>0</v>
      </c>
      <c r="AY44" s="152">
        <f t="shared" ca="1" si="67"/>
        <v>2</v>
      </c>
      <c r="AZ44" s="11">
        <f t="shared" ca="1" si="68"/>
        <v>2</v>
      </c>
      <c r="BA44" s="150">
        <f t="shared" ca="1" si="69"/>
        <v>0</v>
      </c>
      <c r="BB44" s="151">
        <f t="shared" ca="1" si="70"/>
        <v>0</v>
      </c>
      <c r="BC44" s="152">
        <f t="shared" ca="1" si="71"/>
        <v>0</v>
      </c>
      <c r="BD44" s="150">
        <f t="shared" ca="1" si="42"/>
        <v>2</v>
      </c>
      <c r="BE44" s="151">
        <f t="shared" ca="1" si="72"/>
        <v>0</v>
      </c>
      <c r="BF44" s="152">
        <f t="shared" ca="1" si="73"/>
        <v>2</v>
      </c>
      <c r="BG44" s="152">
        <f t="shared" ca="1" si="43"/>
        <v>4</v>
      </c>
      <c r="BH44" s="11">
        <f t="shared" ca="1" si="44"/>
        <v>24</v>
      </c>
      <c r="BI44" s="150">
        <f t="shared" ca="1" si="45"/>
        <v>24</v>
      </c>
      <c r="BJ44" s="151">
        <f t="shared" ca="1" si="74"/>
        <v>4</v>
      </c>
      <c r="BK44" s="151">
        <f t="shared" ca="1" si="75"/>
        <v>2</v>
      </c>
      <c r="BL44" s="152">
        <f t="shared" ca="1" si="46"/>
        <v>4</v>
      </c>
      <c r="BM44" s="29">
        <f t="shared" ca="1" si="47"/>
        <v>0</v>
      </c>
      <c r="BN44" s="153"/>
      <c r="BO44" s="153"/>
      <c r="BP44" s="147"/>
      <c r="BQ44" s="153"/>
      <c r="BR44" s="153"/>
      <c r="BS44" s="153"/>
      <c r="BT44" s="84"/>
      <c r="BU44" s="84"/>
      <c r="BV44" s="84"/>
      <c r="BW44" s="84"/>
      <c r="BX44" s="84"/>
      <c r="BY44" s="84"/>
      <c r="BZ44" s="84"/>
      <c r="CA44" s="84"/>
      <c r="CB44" s="13">
        <f t="shared" ca="1" si="0"/>
        <v>0.39032430600181367</v>
      </c>
      <c r="CC44" s="14">
        <f t="shared" ca="1" si="10"/>
        <v>84</v>
      </c>
      <c r="CD44" s="11"/>
      <c r="CE44" s="15">
        <v>44</v>
      </c>
      <c r="CF44" s="16">
        <v>3</v>
      </c>
      <c r="CG44" s="16">
        <v>108</v>
      </c>
      <c r="CH44" s="17"/>
      <c r="CI44" s="11"/>
      <c r="CJ44" s="37"/>
      <c r="CK44" s="38"/>
      <c r="CL44" s="11"/>
      <c r="CM44" s="15"/>
      <c r="CN44" s="11"/>
      <c r="CO44" s="11"/>
      <c r="CR44" s="37"/>
      <c r="CS44" s="38"/>
      <c r="CT44" s="11"/>
      <c r="CU44" s="15"/>
      <c r="CV44" s="11"/>
      <c r="CW44" s="11"/>
    </row>
    <row r="45" spans="1:101" ht="38.1" customHeight="1" x14ac:dyDescent="0.25">
      <c r="A45" s="53"/>
      <c r="B45" s="40"/>
      <c r="C45" s="74"/>
      <c r="D45" s="163"/>
      <c r="E45" s="163"/>
      <c r="F45" s="167" t="str">
        <f ca="1">IF(A37="A",$BM38,IF(A37="B","",IF(A37="C","",IF(A37="D","",IF(A37="E","",IF(A37="F","",))))))</f>
        <v/>
      </c>
      <c r="G45" s="68"/>
      <c r="H45" s="53"/>
      <c r="I45" s="40"/>
      <c r="J45" s="76"/>
      <c r="K45" s="163"/>
      <c r="L45" s="163"/>
      <c r="M45" s="167" t="str">
        <f ca="1">IF(H37="A",$BM39,IF(H37="B","",IF(H37="C","",IF(H37="D","",IF(H37="E","",IF(H37="F","",))))))</f>
        <v/>
      </c>
      <c r="N45" s="68"/>
      <c r="O45" s="53"/>
      <c r="P45" s="40"/>
      <c r="Q45" s="76"/>
      <c r="R45" s="163"/>
      <c r="S45" s="163"/>
      <c r="T45" s="167" t="str">
        <f ca="1">IF(O37="A",$BM40,IF(O37="B","",IF(O37="C","",IF(O37="D","",IF(O37="E","",IF(O37="F","",))))))</f>
        <v/>
      </c>
      <c r="U45" s="68"/>
      <c r="V45" s="53"/>
      <c r="W45" s="40"/>
      <c r="X45" s="76"/>
      <c r="Y45" s="163"/>
      <c r="Z45" s="163"/>
      <c r="AA45" s="167" t="str">
        <f ca="1">IF(V37="A",$BM41,IF(V37="B","",IF(V37="C","",IF(V37="D","",IF(V37="E","",IF(V37="F","",))))))</f>
        <v/>
      </c>
      <c r="AB45" s="68"/>
      <c r="AC45" s="40"/>
      <c r="AF45" s="11">
        <f t="shared" si="41"/>
        <v>8</v>
      </c>
      <c r="AG45" s="138">
        <f t="shared" ca="1" si="52"/>
        <v>214</v>
      </c>
      <c r="AH45" s="139">
        <f t="shared" ca="1" si="53"/>
        <v>2</v>
      </c>
      <c r="AI45" s="140">
        <f t="shared" ca="1" si="54"/>
        <v>107</v>
      </c>
      <c r="AJ45" s="141">
        <f t="shared" ca="1" si="55"/>
        <v>214</v>
      </c>
      <c r="AK45" s="140">
        <f t="shared" ca="1" si="56"/>
        <v>0</v>
      </c>
      <c r="AL45" s="112">
        <f t="shared" ca="1" si="57"/>
        <v>2</v>
      </c>
      <c r="AM45" s="113">
        <f t="shared" ca="1" si="58"/>
        <v>1</v>
      </c>
      <c r="AN45" s="114">
        <f t="shared" ca="1" si="59"/>
        <v>4</v>
      </c>
      <c r="AO45" s="148">
        <f t="shared" ca="1" si="60"/>
        <v>0</v>
      </c>
      <c r="AP45" s="149">
        <f t="shared" ca="1" si="61"/>
        <v>2</v>
      </c>
      <c r="AQ45" s="112">
        <f t="shared" ca="1" si="62"/>
        <v>1</v>
      </c>
      <c r="AR45" s="113">
        <f t="shared" ca="1" si="76"/>
        <v>0</v>
      </c>
      <c r="AS45" s="114">
        <f t="shared" ca="1" si="77"/>
        <v>7</v>
      </c>
      <c r="AT45" s="115">
        <f t="shared" ca="1" si="63"/>
        <v>0</v>
      </c>
      <c r="AU45" s="116">
        <f t="shared" ca="1" si="64"/>
        <v>0</v>
      </c>
      <c r="AV45" s="11"/>
      <c r="AW45" s="150">
        <f t="shared" ca="1" si="65"/>
        <v>2</v>
      </c>
      <c r="AX45" s="151">
        <f t="shared" ca="1" si="66"/>
        <v>0</v>
      </c>
      <c r="AY45" s="152">
        <f t="shared" ca="1" si="67"/>
        <v>1</v>
      </c>
      <c r="AZ45" s="11">
        <f t="shared" ca="1" si="68"/>
        <v>1</v>
      </c>
      <c r="BA45" s="150">
        <f t="shared" ca="1" si="69"/>
        <v>0</v>
      </c>
      <c r="BB45" s="151">
        <f t="shared" ca="1" si="70"/>
        <v>0</v>
      </c>
      <c r="BC45" s="152">
        <f t="shared" ca="1" si="71"/>
        <v>0</v>
      </c>
      <c r="BD45" s="150">
        <f t="shared" ca="1" si="42"/>
        <v>1</v>
      </c>
      <c r="BE45" s="151">
        <f t="shared" ca="1" si="72"/>
        <v>0</v>
      </c>
      <c r="BF45" s="152">
        <f t="shared" ca="1" si="73"/>
        <v>1</v>
      </c>
      <c r="BG45" s="152">
        <f t="shared" ca="1" si="43"/>
        <v>4</v>
      </c>
      <c r="BH45" s="11">
        <f t="shared" ca="1" si="44"/>
        <v>14</v>
      </c>
      <c r="BI45" s="150">
        <f t="shared" ca="1" si="45"/>
        <v>14</v>
      </c>
      <c r="BJ45" s="151">
        <f t="shared" ca="1" si="74"/>
        <v>4</v>
      </c>
      <c r="BK45" s="151">
        <f t="shared" ca="1" si="75"/>
        <v>1</v>
      </c>
      <c r="BL45" s="152">
        <f t="shared" ca="1" si="46"/>
        <v>4</v>
      </c>
      <c r="BM45" s="29">
        <f t="shared" ca="1" si="47"/>
        <v>0</v>
      </c>
      <c r="BN45" s="153"/>
      <c r="BO45" s="153"/>
      <c r="BP45" s="147"/>
      <c r="BQ45" s="153"/>
      <c r="BR45" s="153"/>
      <c r="BS45" s="153"/>
      <c r="BT45" s="84"/>
      <c r="BU45" s="84"/>
      <c r="BV45" s="84"/>
      <c r="BW45" s="84"/>
      <c r="BX45" s="84"/>
      <c r="BY45" s="84"/>
      <c r="BZ45" s="84"/>
      <c r="CA45" s="84"/>
      <c r="CB45" s="13">
        <f t="shared" ca="1" si="0"/>
        <v>0.71812662536362359</v>
      </c>
      <c r="CC45" s="14">
        <f t="shared" ca="1" si="10"/>
        <v>41</v>
      </c>
      <c r="CD45" s="11"/>
      <c r="CE45" s="15">
        <v>45</v>
      </c>
      <c r="CF45" s="16">
        <v>3</v>
      </c>
      <c r="CG45" s="16">
        <v>109</v>
      </c>
      <c r="CH45" s="17"/>
      <c r="CI45" s="11"/>
      <c r="CJ45" s="37"/>
      <c r="CK45" s="38"/>
      <c r="CL45" s="11"/>
      <c r="CM45" s="15"/>
      <c r="CN45" s="11"/>
      <c r="CO45" s="11"/>
      <c r="CR45" s="37"/>
      <c r="CS45" s="38"/>
      <c r="CT45" s="11"/>
      <c r="CU45" s="15"/>
      <c r="CV45" s="11"/>
      <c r="CW45" s="11"/>
    </row>
    <row r="46" spans="1:101" ht="15" customHeight="1" x14ac:dyDescent="0.25">
      <c r="A46" s="81"/>
      <c r="B46" s="82"/>
      <c r="C46" s="82"/>
      <c r="D46" s="82"/>
      <c r="E46" s="82"/>
      <c r="F46" s="82"/>
      <c r="G46" s="83"/>
      <c r="H46" s="81"/>
      <c r="I46" s="82"/>
      <c r="J46" s="82"/>
      <c r="K46" s="82"/>
      <c r="L46" s="82"/>
      <c r="M46" s="82"/>
      <c r="N46" s="83"/>
      <c r="O46" s="81"/>
      <c r="P46" s="82"/>
      <c r="Q46" s="82"/>
      <c r="R46" s="82"/>
      <c r="S46" s="82"/>
      <c r="T46" s="82"/>
      <c r="U46" s="83"/>
      <c r="V46" s="81"/>
      <c r="W46" s="82"/>
      <c r="X46" s="82"/>
      <c r="Y46" s="82"/>
      <c r="Z46" s="82"/>
      <c r="AA46" s="82"/>
      <c r="AB46" s="83"/>
      <c r="AC46" s="40"/>
      <c r="AF46" s="11">
        <f t="shared" si="41"/>
        <v>9</v>
      </c>
      <c r="AG46" s="138">
        <f t="shared" ca="1" si="52"/>
        <v>808</v>
      </c>
      <c r="AH46" s="139">
        <f t="shared" ca="1" si="53"/>
        <v>2</v>
      </c>
      <c r="AI46" s="140">
        <f t="shared" ca="1" si="54"/>
        <v>404</v>
      </c>
      <c r="AJ46" s="141">
        <f t="shared" ca="1" si="55"/>
        <v>808</v>
      </c>
      <c r="AK46" s="140">
        <f t="shared" ca="1" si="56"/>
        <v>0</v>
      </c>
      <c r="AL46" s="112">
        <f t="shared" ca="1" si="57"/>
        <v>8</v>
      </c>
      <c r="AM46" s="113">
        <f t="shared" ca="1" si="58"/>
        <v>0</v>
      </c>
      <c r="AN46" s="114">
        <f t="shared" ca="1" si="59"/>
        <v>8</v>
      </c>
      <c r="AO46" s="148">
        <f t="shared" ca="1" si="60"/>
        <v>0</v>
      </c>
      <c r="AP46" s="149">
        <f t="shared" ca="1" si="61"/>
        <v>2</v>
      </c>
      <c r="AQ46" s="112">
        <f t="shared" ca="1" si="62"/>
        <v>4</v>
      </c>
      <c r="AR46" s="113">
        <f t="shared" ca="1" si="76"/>
        <v>0</v>
      </c>
      <c r="AS46" s="114">
        <f t="shared" ca="1" si="77"/>
        <v>4</v>
      </c>
      <c r="AT46" s="115">
        <f t="shared" ca="1" si="63"/>
        <v>0</v>
      </c>
      <c r="AU46" s="116">
        <f t="shared" ca="1" si="64"/>
        <v>0</v>
      </c>
      <c r="AV46" s="11"/>
      <c r="AW46" s="150">
        <f t="shared" ca="1" si="65"/>
        <v>8</v>
      </c>
      <c r="AX46" s="151">
        <f t="shared" ca="1" si="66"/>
        <v>0</v>
      </c>
      <c r="AY46" s="152">
        <f t="shared" ca="1" si="67"/>
        <v>0</v>
      </c>
      <c r="AZ46" s="11">
        <f t="shared" ca="1" si="68"/>
        <v>0</v>
      </c>
      <c r="BA46" s="150">
        <f t="shared" ca="1" si="69"/>
        <v>0</v>
      </c>
      <c r="BB46" s="151">
        <f t="shared" ca="1" si="70"/>
        <v>0</v>
      </c>
      <c r="BC46" s="152">
        <f t="shared" ca="1" si="71"/>
        <v>0</v>
      </c>
      <c r="BD46" s="150">
        <f t="shared" ca="1" si="42"/>
        <v>0</v>
      </c>
      <c r="BE46" s="151">
        <f t="shared" ca="1" si="72"/>
        <v>0</v>
      </c>
      <c r="BF46" s="152">
        <f t="shared" ca="1" si="73"/>
        <v>0</v>
      </c>
      <c r="BG46" s="152">
        <f t="shared" ca="1" si="43"/>
        <v>8</v>
      </c>
      <c r="BH46" s="11">
        <f t="shared" ca="1" si="44"/>
        <v>8</v>
      </c>
      <c r="BI46" s="150">
        <f t="shared" ca="1" si="45"/>
        <v>8</v>
      </c>
      <c r="BJ46" s="151">
        <f t="shared" ca="1" si="74"/>
        <v>8</v>
      </c>
      <c r="BK46" s="151">
        <f t="shared" ca="1" si="75"/>
        <v>0</v>
      </c>
      <c r="BL46" s="152">
        <f t="shared" ca="1" si="46"/>
        <v>8</v>
      </c>
      <c r="BM46" s="29">
        <f t="shared" ca="1" si="47"/>
        <v>0</v>
      </c>
      <c r="BN46" s="153"/>
      <c r="BO46" s="153"/>
      <c r="BP46" s="147"/>
      <c r="BQ46" s="153"/>
      <c r="BR46" s="153"/>
      <c r="BS46" s="153"/>
      <c r="BT46" s="84"/>
      <c r="BU46" s="84"/>
      <c r="BV46" s="84"/>
      <c r="BW46" s="84"/>
      <c r="BX46" s="84"/>
      <c r="BY46" s="84"/>
      <c r="BZ46" s="84"/>
      <c r="CA46" s="84"/>
      <c r="CB46" s="13">
        <f t="shared" ca="1" si="0"/>
        <v>0.26077353386707736</v>
      </c>
      <c r="CC46" s="14">
        <f t="shared" ca="1" si="10"/>
        <v>98</v>
      </c>
      <c r="CD46" s="6"/>
      <c r="CE46" s="15">
        <v>46</v>
      </c>
      <c r="CF46" s="16">
        <v>3</v>
      </c>
      <c r="CG46" s="16">
        <v>201</v>
      </c>
      <c r="CH46" s="17"/>
      <c r="CI46" s="11"/>
      <c r="CJ46" s="37"/>
      <c r="CK46" s="38"/>
      <c r="CL46" s="11"/>
      <c r="CM46" s="15"/>
      <c r="CN46" s="11"/>
      <c r="CO46" s="11"/>
      <c r="CR46" s="37"/>
      <c r="CS46" s="38"/>
      <c r="CT46" s="11"/>
      <c r="CU46" s="15"/>
      <c r="CV46" s="11"/>
      <c r="CW46" s="11"/>
    </row>
    <row r="47" spans="1:101" ht="15" customHeight="1" x14ac:dyDescent="0.25">
      <c r="A47" s="41" t="str">
        <f ca="1">$BD22</f>
        <v>B</v>
      </c>
      <c r="B47" s="42"/>
      <c r="C47" s="42"/>
      <c r="D47" s="43"/>
      <c r="E47" s="43"/>
      <c r="F47" s="43"/>
      <c r="G47" s="44"/>
      <c r="H47" s="41" t="str">
        <f ca="1">$BD23</f>
        <v>B</v>
      </c>
      <c r="I47" s="42"/>
      <c r="J47" s="42"/>
      <c r="K47" s="43"/>
      <c r="L47" s="43"/>
      <c r="M47" s="43"/>
      <c r="N47" s="44"/>
      <c r="O47" s="41" t="str">
        <f ca="1">$BD24</f>
        <v>B</v>
      </c>
      <c r="P47" s="42"/>
      <c r="Q47" s="42"/>
      <c r="R47" s="43"/>
      <c r="S47" s="43"/>
      <c r="T47" s="43"/>
      <c r="U47" s="44"/>
      <c r="V47" s="41" t="str">
        <f ca="1">$BD25</f>
        <v>B</v>
      </c>
      <c r="W47" s="42"/>
      <c r="X47" s="42"/>
      <c r="Y47" s="43"/>
      <c r="Z47" s="43"/>
      <c r="AA47" s="43"/>
      <c r="AB47" s="44"/>
      <c r="AC47" s="40"/>
      <c r="AF47" s="11">
        <f t="shared" si="41"/>
        <v>10</v>
      </c>
      <c r="AG47" s="138">
        <f t="shared" ca="1" si="52"/>
        <v>642</v>
      </c>
      <c r="AH47" s="139">
        <f t="shared" ca="1" si="53"/>
        <v>6</v>
      </c>
      <c r="AI47" s="140">
        <f t="shared" ca="1" si="54"/>
        <v>107</v>
      </c>
      <c r="AJ47" s="141">
        <f t="shared" ca="1" si="55"/>
        <v>642</v>
      </c>
      <c r="AK47" s="140">
        <f t="shared" ca="1" si="56"/>
        <v>0</v>
      </c>
      <c r="AL47" s="112">
        <f t="shared" ca="1" si="57"/>
        <v>6</v>
      </c>
      <c r="AM47" s="113">
        <f t="shared" ca="1" si="58"/>
        <v>4</v>
      </c>
      <c r="AN47" s="114">
        <f t="shared" ca="1" si="59"/>
        <v>2</v>
      </c>
      <c r="AO47" s="148">
        <f t="shared" ca="1" si="60"/>
        <v>0</v>
      </c>
      <c r="AP47" s="149">
        <f t="shared" ca="1" si="61"/>
        <v>6</v>
      </c>
      <c r="AQ47" s="112">
        <f t="shared" ca="1" si="62"/>
        <v>1</v>
      </c>
      <c r="AR47" s="113">
        <f t="shared" ca="1" si="76"/>
        <v>0</v>
      </c>
      <c r="AS47" s="114">
        <f t="shared" ca="1" si="77"/>
        <v>7</v>
      </c>
      <c r="AT47" s="115">
        <f t="shared" ca="1" si="63"/>
        <v>0</v>
      </c>
      <c r="AU47" s="116">
        <f t="shared" ca="1" si="64"/>
        <v>0</v>
      </c>
      <c r="AV47" s="11"/>
      <c r="AW47" s="150">
        <f t="shared" ca="1" si="65"/>
        <v>6</v>
      </c>
      <c r="AX47" s="151">
        <f t="shared" ca="1" si="66"/>
        <v>0</v>
      </c>
      <c r="AY47" s="152">
        <f t="shared" ca="1" si="67"/>
        <v>4</v>
      </c>
      <c r="AZ47" s="11">
        <f t="shared" ca="1" si="68"/>
        <v>4</v>
      </c>
      <c r="BA47" s="150">
        <f t="shared" ca="1" si="69"/>
        <v>0</v>
      </c>
      <c r="BB47" s="151">
        <f t="shared" ca="1" si="70"/>
        <v>0</v>
      </c>
      <c r="BC47" s="152">
        <f t="shared" ca="1" si="71"/>
        <v>0</v>
      </c>
      <c r="BD47" s="150">
        <f t="shared" ca="1" si="42"/>
        <v>4</v>
      </c>
      <c r="BE47" s="151">
        <f t="shared" ca="1" si="72"/>
        <v>0</v>
      </c>
      <c r="BF47" s="152">
        <f t="shared" ca="1" si="73"/>
        <v>4</v>
      </c>
      <c r="BG47" s="152">
        <f t="shared" ca="1" si="43"/>
        <v>2</v>
      </c>
      <c r="BH47" s="11">
        <f t="shared" ca="1" si="44"/>
        <v>42</v>
      </c>
      <c r="BI47" s="150">
        <f t="shared" ca="1" si="45"/>
        <v>42</v>
      </c>
      <c r="BJ47" s="151">
        <f t="shared" ca="1" si="74"/>
        <v>2</v>
      </c>
      <c r="BK47" s="151">
        <f t="shared" ca="1" si="75"/>
        <v>4</v>
      </c>
      <c r="BL47" s="152">
        <f t="shared" ca="1" si="46"/>
        <v>2</v>
      </c>
      <c r="BM47" s="29">
        <f t="shared" ca="1" si="47"/>
        <v>0</v>
      </c>
      <c r="BN47" s="153"/>
      <c r="BO47" s="153"/>
      <c r="BP47" s="147"/>
      <c r="BQ47" s="153"/>
      <c r="BR47" s="153"/>
      <c r="BS47" s="153"/>
      <c r="BT47" s="84"/>
      <c r="BU47" s="84"/>
      <c r="BV47" s="84"/>
      <c r="BW47" s="84"/>
      <c r="BX47" s="84"/>
      <c r="BY47" s="84"/>
      <c r="BZ47" s="84"/>
      <c r="CA47" s="84"/>
      <c r="CB47" s="13">
        <f t="shared" ca="1" si="0"/>
        <v>0.80213202190361133</v>
      </c>
      <c r="CC47" s="14">
        <f t="shared" ca="1" si="10"/>
        <v>25</v>
      </c>
      <c r="CD47" s="6"/>
      <c r="CE47" s="15">
        <v>47</v>
      </c>
      <c r="CF47" s="16">
        <v>3</v>
      </c>
      <c r="CG47" s="16">
        <v>202</v>
      </c>
      <c r="CH47" s="17"/>
      <c r="CI47" s="11"/>
      <c r="CJ47" s="37"/>
      <c r="CK47" s="38"/>
      <c r="CL47" s="11"/>
      <c r="CM47" s="15"/>
      <c r="CN47" s="11"/>
      <c r="CO47" s="11"/>
      <c r="CR47" s="37"/>
      <c r="CS47" s="38"/>
      <c r="CT47" s="11"/>
      <c r="CU47" s="15"/>
      <c r="CV47" s="11"/>
      <c r="CW47" s="11"/>
    </row>
    <row r="48" spans="1:101" ht="38.1" customHeight="1" thickBot="1" x14ac:dyDescent="0.3">
      <c r="A48" s="45" t="str">
        <f>A15</f>
        <v>⑤</v>
      </c>
      <c r="B48" s="46"/>
      <c r="C48" s="47"/>
      <c r="D48" s="136">
        <f ca="1">$AQ42</f>
        <v>3</v>
      </c>
      <c r="E48" s="137">
        <f ca="1">$AR42</f>
        <v>0</v>
      </c>
      <c r="F48" s="137">
        <f ca="1">$AS42</f>
        <v>4</v>
      </c>
      <c r="G48" s="50"/>
      <c r="H48" s="45" t="str">
        <f>H15</f>
        <v>⑥</v>
      </c>
      <c r="I48" s="46"/>
      <c r="J48" s="47"/>
      <c r="K48" s="136">
        <f ca="1">$AQ43</f>
        <v>1</v>
      </c>
      <c r="L48" s="137">
        <f ca="1">$AR43</f>
        <v>0</v>
      </c>
      <c r="M48" s="137">
        <f ca="1">$AS43</f>
        <v>1</v>
      </c>
      <c r="N48" s="62"/>
      <c r="O48" s="45" t="str">
        <f>O15</f>
        <v>⑦</v>
      </c>
      <c r="P48" s="46"/>
      <c r="Q48" s="47"/>
      <c r="R48" s="136">
        <f ca="1">$AQ44</f>
        <v>2</v>
      </c>
      <c r="S48" s="137">
        <f ca="1">$AR44</f>
        <v>0</v>
      </c>
      <c r="T48" s="137">
        <f ca="1">$AS44</f>
        <v>8</v>
      </c>
      <c r="U48" s="62"/>
      <c r="V48" s="45" t="str">
        <f>V15</f>
        <v>⑧</v>
      </c>
      <c r="W48" s="46"/>
      <c r="X48" s="47"/>
      <c r="Y48" s="136">
        <f ca="1">$AQ45</f>
        <v>1</v>
      </c>
      <c r="Z48" s="137">
        <f ca="1">$AR45</f>
        <v>0</v>
      </c>
      <c r="AA48" s="137">
        <f ca="1">$AS45</f>
        <v>7</v>
      </c>
      <c r="AB48" s="62"/>
      <c r="AC48" s="51"/>
      <c r="AF48" s="11">
        <f t="shared" si="41"/>
        <v>11</v>
      </c>
      <c r="AG48" s="138">
        <f t="shared" ca="1" si="52"/>
        <v>816</v>
      </c>
      <c r="AH48" s="139">
        <f t="shared" ca="1" si="53"/>
        <v>4</v>
      </c>
      <c r="AI48" s="140">
        <f t="shared" ca="1" si="54"/>
        <v>204</v>
      </c>
      <c r="AJ48" s="141">
        <f t="shared" ca="1" si="55"/>
        <v>816</v>
      </c>
      <c r="AK48" s="140">
        <f t="shared" ca="1" si="56"/>
        <v>0</v>
      </c>
      <c r="AL48" s="112">
        <f t="shared" ca="1" si="57"/>
        <v>8</v>
      </c>
      <c r="AM48" s="113">
        <f t="shared" ca="1" si="58"/>
        <v>1</v>
      </c>
      <c r="AN48" s="114">
        <f t="shared" ca="1" si="59"/>
        <v>6</v>
      </c>
      <c r="AO48" s="148">
        <f t="shared" ca="1" si="60"/>
        <v>0</v>
      </c>
      <c r="AP48" s="149">
        <f t="shared" ca="1" si="61"/>
        <v>4</v>
      </c>
      <c r="AQ48" s="112">
        <f t="shared" ca="1" si="62"/>
        <v>2</v>
      </c>
      <c r="AR48" s="113">
        <f t="shared" ca="1" si="76"/>
        <v>0</v>
      </c>
      <c r="AS48" s="114">
        <f t="shared" ca="1" si="77"/>
        <v>4</v>
      </c>
      <c r="AT48" s="115">
        <f t="shared" ca="1" si="63"/>
        <v>0</v>
      </c>
      <c r="AU48" s="116">
        <f t="shared" ca="1" si="64"/>
        <v>0</v>
      </c>
      <c r="AV48" s="11"/>
      <c r="AW48" s="150">
        <f t="shared" ca="1" si="65"/>
        <v>8</v>
      </c>
      <c r="AX48" s="151">
        <f t="shared" ca="1" si="66"/>
        <v>0</v>
      </c>
      <c r="AY48" s="152">
        <f t="shared" ca="1" si="67"/>
        <v>1</v>
      </c>
      <c r="AZ48" s="11">
        <f ca="1">AX48*10+AY48</f>
        <v>1</v>
      </c>
      <c r="BA48" s="150">
        <f t="shared" ca="1" si="69"/>
        <v>0</v>
      </c>
      <c r="BB48" s="151">
        <f t="shared" ca="1" si="70"/>
        <v>0</v>
      </c>
      <c r="BC48" s="152">
        <f t="shared" ca="1" si="71"/>
        <v>0</v>
      </c>
      <c r="BD48" s="150">
        <f t="shared" ca="1" si="42"/>
        <v>1</v>
      </c>
      <c r="BE48" s="151">
        <f t="shared" ca="1" si="72"/>
        <v>0</v>
      </c>
      <c r="BF48" s="152">
        <f t="shared" ca="1" si="73"/>
        <v>1</v>
      </c>
      <c r="BG48" s="152">
        <f t="shared" ca="1" si="43"/>
        <v>6</v>
      </c>
      <c r="BH48" s="11">
        <f t="shared" ca="1" si="44"/>
        <v>16</v>
      </c>
      <c r="BI48" s="150">
        <f t="shared" ca="1" si="45"/>
        <v>16</v>
      </c>
      <c r="BJ48" s="151">
        <f t="shared" ca="1" si="74"/>
        <v>6</v>
      </c>
      <c r="BK48" s="151">
        <f t="shared" ca="1" si="75"/>
        <v>1</v>
      </c>
      <c r="BL48" s="152">
        <f t="shared" ca="1" si="46"/>
        <v>6</v>
      </c>
      <c r="BM48" s="29">
        <f t="shared" ca="1" si="47"/>
        <v>0</v>
      </c>
      <c r="BN48" s="153"/>
      <c r="BO48" s="153"/>
      <c r="BP48" s="147"/>
      <c r="BQ48" s="153"/>
      <c r="BR48" s="153"/>
      <c r="BS48" s="153"/>
      <c r="BT48" s="84"/>
      <c r="BU48" s="84"/>
      <c r="BV48" s="84"/>
      <c r="BW48" s="84"/>
      <c r="BX48" s="84"/>
      <c r="BY48" s="84"/>
      <c r="BZ48" s="84"/>
      <c r="CA48" s="84"/>
      <c r="CB48" s="13">
        <f t="shared" ca="1" si="0"/>
        <v>0.87488297672361504</v>
      </c>
      <c r="CC48" s="14">
        <f t="shared" ca="1" si="10"/>
        <v>14</v>
      </c>
      <c r="CD48" s="6"/>
      <c r="CE48" s="15">
        <v>48</v>
      </c>
      <c r="CF48" s="16">
        <v>3</v>
      </c>
      <c r="CG48" s="16">
        <v>203</v>
      </c>
      <c r="CH48" s="17"/>
      <c r="CI48" s="11"/>
      <c r="CJ48" s="37"/>
      <c r="CK48" s="38"/>
      <c r="CL48" s="11"/>
      <c r="CM48" s="15"/>
      <c r="CN48" s="11"/>
      <c r="CO48" s="11"/>
      <c r="CR48" s="37"/>
      <c r="CS48" s="38"/>
      <c r="CT48" s="11"/>
      <c r="CU48" s="15"/>
      <c r="CV48" s="11"/>
      <c r="CW48" s="11"/>
    </row>
    <row r="49" spans="1:101" ht="39.950000000000003" customHeight="1" thickBot="1" x14ac:dyDescent="0.3">
      <c r="A49" s="53"/>
      <c r="B49" s="54">
        <f ca="1">B16</f>
        <v>2</v>
      </c>
      <c r="C49" s="85">
        <f t="shared" ref="C49" si="78">C16</f>
        <v>0</v>
      </c>
      <c r="D49" s="56">
        <f ca="1">D16</f>
        <v>6</v>
      </c>
      <c r="E49" s="57">
        <f ca="1">E16</f>
        <v>0</v>
      </c>
      <c r="F49" s="58">
        <f ca="1">F16</f>
        <v>9</v>
      </c>
      <c r="G49" s="50">
        <f t="shared" ref="G49:N49" si="79">G16</f>
        <v>0</v>
      </c>
      <c r="H49" s="53"/>
      <c r="I49" s="54">
        <f ca="1">I16</f>
        <v>2</v>
      </c>
      <c r="J49" s="85">
        <f t="shared" ref="J49" si="80">J16</f>
        <v>0</v>
      </c>
      <c r="K49" s="56">
        <f ca="1">K16</f>
        <v>2</v>
      </c>
      <c r="L49" s="57">
        <f ca="1">L16</f>
        <v>0</v>
      </c>
      <c r="M49" s="58">
        <f ca="1">M16</f>
        <v>2</v>
      </c>
      <c r="N49" s="50">
        <f t="shared" si="79"/>
        <v>0</v>
      </c>
      <c r="O49" s="53"/>
      <c r="P49" s="54">
        <f ca="1">P16</f>
        <v>3</v>
      </c>
      <c r="Q49" s="85">
        <f t="shared" ref="Q49" si="81">Q16</f>
        <v>0</v>
      </c>
      <c r="R49" s="56">
        <f ca="1">R16</f>
        <v>6</v>
      </c>
      <c r="S49" s="57">
        <f ca="1">S16</f>
        <v>2</v>
      </c>
      <c r="T49" s="58">
        <f ca="1">T16</f>
        <v>4</v>
      </c>
      <c r="U49" s="50"/>
      <c r="V49" s="53"/>
      <c r="W49" s="54">
        <f ca="1">W16</f>
        <v>2</v>
      </c>
      <c r="X49" s="85">
        <f t="shared" ref="X49" si="82">X16</f>
        <v>0</v>
      </c>
      <c r="Y49" s="56">
        <f ca="1">Y16</f>
        <v>2</v>
      </c>
      <c r="Z49" s="57">
        <f ca="1">Z16</f>
        <v>1</v>
      </c>
      <c r="AA49" s="58">
        <f ca="1">AA16</f>
        <v>4</v>
      </c>
      <c r="AB49" s="50"/>
      <c r="AC49" s="51"/>
      <c r="AF49" s="11">
        <f t="shared" si="41"/>
        <v>12</v>
      </c>
      <c r="AG49" s="138">
        <f t="shared" ca="1" si="52"/>
        <v>636</v>
      </c>
      <c r="AH49" s="139">
        <f t="shared" ca="1" si="53"/>
        <v>6</v>
      </c>
      <c r="AI49" s="140">
        <f t="shared" ca="1" si="54"/>
        <v>106</v>
      </c>
      <c r="AJ49" s="141">
        <f t="shared" ca="1" si="55"/>
        <v>636</v>
      </c>
      <c r="AK49" s="140">
        <f t="shared" ca="1" si="56"/>
        <v>0</v>
      </c>
      <c r="AL49" s="123">
        <f t="shared" ca="1" si="57"/>
        <v>6</v>
      </c>
      <c r="AM49" s="124">
        <f t="shared" ca="1" si="58"/>
        <v>3</v>
      </c>
      <c r="AN49" s="125">
        <f t="shared" ca="1" si="59"/>
        <v>6</v>
      </c>
      <c r="AO49" s="168">
        <f t="shared" ca="1" si="60"/>
        <v>0</v>
      </c>
      <c r="AP49" s="169">
        <f t="shared" ca="1" si="61"/>
        <v>6</v>
      </c>
      <c r="AQ49" s="123">
        <f t="shared" ca="1" si="62"/>
        <v>1</v>
      </c>
      <c r="AR49" s="124">
        <f t="shared" ca="1" si="76"/>
        <v>0</v>
      </c>
      <c r="AS49" s="125">
        <f t="shared" ca="1" si="77"/>
        <v>6</v>
      </c>
      <c r="AT49" s="126">
        <f t="shared" ca="1" si="63"/>
        <v>0</v>
      </c>
      <c r="AU49" s="127">
        <f t="shared" ca="1" si="64"/>
        <v>0</v>
      </c>
      <c r="AV49" s="11"/>
      <c r="AW49" s="170">
        <f t="shared" ca="1" si="65"/>
        <v>6</v>
      </c>
      <c r="AX49" s="171">
        <f t="shared" ca="1" si="66"/>
        <v>0</v>
      </c>
      <c r="AY49" s="172">
        <f t="shared" ca="1" si="67"/>
        <v>3</v>
      </c>
      <c r="AZ49" s="11">
        <f t="shared" ca="1" si="68"/>
        <v>3</v>
      </c>
      <c r="BA49" s="170">
        <f t="shared" ca="1" si="69"/>
        <v>0</v>
      </c>
      <c r="BB49" s="171">
        <f t="shared" ca="1" si="70"/>
        <v>0</v>
      </c>
      <c r="BC49" s="172">
        <f t="shared" ca="1" si="71"/>
        <v>0</v>
      </c>
      <c r="BD49" s="170">
        <f t="shared" ca="1" si="42"/>
        <v>3</v>
      </c>
      <c r="BE49" s="171">
        <f t="shared" ca="1" si="72"/>
        <v>0</v>
      </c>
      <c r="BF49" s="172">
        <f t="shared" ca="1" si="73"/>
        <v>3</v>
      </c>
      <c r="BG49" s="172">
        <f t="shared" ca="1" si="43"/>
        <v>6</v>
      </c>
      <c r="BH49" s="11">
        <f t="shared" ca="1" si="44"/>
        <v>36</v>
      </c>
      <c r="BI49" s="170">
        <f t="shared" ca="1" si="45"/>
        <v>36</v>
      </c>
      <c r="BJ49" s="171">
        <f t="shared" ca="1" si="74"/>
        <v>6</v>
      </c>
      <c r="BK49" s="171">
        <f t="shared" ca="1" si="75"/>
        <v>3</v>
      </c>
      <c r="BL49" s="172">
        <f t="shared" ca="1" si="46"/>
        <v>6</v>
      </c>
      <c r="BM49" s="29">
        <f t="shared" ca="1" si="47"/>
        <v>0</v>
      </c>
      <c r="BN49" s="153"/>
      <c r="BO49" s="153"/>
      <c r="BP49" s="147"/>
      <c r="BQ49" s="153"/>
      <c r="BR49" s="153"/>
      <c r="BS49" s="153"/>
      <c r="BT49" s="84"/>
      <c r="BU49" s="84"/>
      <c r="BV49" s="84"/>
      <c r="BW49" s="84"/>
      <c r="BX49" s="84"/>
      <c r="BY49" s="84"/>
      <c r="BZ49" s="84"/>
      <c r="CA49" s="84"/>
      <c r="CB49" s="13">
        <f t="shared" ca="1" si="0"/>
        <v>0.94702908674196307</v>
      </c>
      <c r="CC49" s="14">
        <f t="shared" ca="1" si="10"/>
        <v>4</v>
      </c>
      <c r="CD49" s="6"/>
      <c r="CE49" s="15">
        <v>49</v>
      </c>
      <c r="CF49" s="16">
        <v>3</v>
      </c>
      <c r="CG49" s="16">
        <v>204</v>
      </c>
      <c r="CH49" s="17"/>
      <c r="CI49" s="11"/>
      <c r="CJ49" s="37"/>
      <c r="CK49" s="38"/>
      <c r="CL49" s="11"/>
      <c r="CM49" s="15"/>
      <c r="CN49" s="11"/>
      <c r="CO49" s="11"/>
      <c r="CR49" s="37"/>
      <c r="CS49" s="38"/>
      <c r="CT49" s="11"/>
      <c r="CU49" s="15"/>
      <c r="CV49" s="11"/>
      <c r="CW49" s="11"/>
    </row>
    <row r="50" spans="1:101" ht="38.1" customHeight="1" thickBot="1" x14ac:dyDescent="0.3">
      <c r="A50" s="53"/>
      <c r="B50" s="54"/>
      <c r="C50" s="60"/>
      <c r="D50" s="154">
        <f ca="1">IF(A47="A",$AW42,IF(A47="B",$AW42,IF(A47="C",$AW42,IF(A47="D",$AW42,IF(A47="E",$BB42,IF(A47="F",$BB42))))))</f>
        <v>6</v>
      </c>
      <c r="E50" s="154" t="str">
        <f ca="1">IF(A47="A","",IF(A47="B","",IF(A47="C","",IF(A47="D","",IF(A47="E",$BC42,IF(A47="F",$BC42,))))))</f>
        <v/>
      </c>
      <c r="F50" s="155"/>
      <c r="G50" s="62"/>
      <c r="H50" s="53"/>
      <c r="I50" s="54"/>
      <c r="J50" s="60"/>
      <c r="K50" s="154">
        <f ca="1">IF(H47="A",$AW43,IF(H47="B",$AW43,IF(H47="C",$AW43,IF(H47="D",$AW43,IF(H47="E",$BB43,IF(H47="F",$BB43))))))</f>
        <v>2</v>
      </c>
      <c r="L50" s="154" t="str">
        <f ca="1">IF(H47="A","",IF(H47="B","",IF(H47="C","",IF(H47="D","",IF(H47="E",$BC43,IF(H47="F",$BC43,))))))</f>
        <v/>
      </c>
      <c r="M50" s="155"/>
      <c r="N50" s="62"/>
      <c r="O50" s="53"/>
      <c r="P50" s="54"/>
      <c r="Q50" s="60"/>
      <c r="R50" s="154">
        <f ca="1">IF(O47="A",$AW44,IF(O47="B",$AW44,IF(O47="C",$AW44,IF(O47="D",$AW44,IF(O47="E",$BB44,IF(O47="F",$BB44))))))</f>
        <v>6</v>
      </c>
      <c r="S50" s="154" t="str">
        <f ca="1">IF(O47="A","",IF(O47="B","",IF(O47="C","",IF(O47="D","",IF(O47="E",$BC44,IF(O47="F",$BC44,))))))</f>
        <v/>
      </c>
      <c r="T50" s="155"/>
      <c r="U50" s="62"/>
      <c r="V50" s="53"/>
      <c r="W50" s="54"/>
      <c r="X50" s="60"/>
      <c r="Y50" s="154">
        <f ca="1">IF(V47="A",$AW45,IF(V47="B",$AW45,IF(V47="C",$AW45,IF(V47="D",$AW45,IF(V47="E",$BB45,IF(V47="F",$BB45))))))</f>
        <v>2</v>
      </c>
      <c r="Z50" s="154" t="str">
        <f ca="1">IF(V47="A","",IF(V47="B","",IF(V47="C","",IF(V47="D","",IF(V47="E",$BC45,IF(V47="F",$BC45,))))))</f>
        <v/>
      </c>
      <c r="AA50" s="155"/>
      <c r="AB50" s="62"/>
      <c r="AC50" s="51"/>
      <c r="AD50" s="40"/>
      <c r="AE50" s="40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4"/>
      <c r="BR50" s="84"/>
      <c r="BS50" s="84"/>
      <c r="BT50" s="84"/>
      <c r="BU50" s="84"/>
      <c r="BV50" s="84"/>
      <c r="BW50" s="84"/>
      <c r="BX50" s="84"/>
      <c r="BY50" s="84"/>
      <c r="BZ50" s="84"/>
      <c r="CA50" s="84"/>
      <c r="CB50" s="13">
        <f t="shared" ca="1" si="0"/>
        <v>0.83600116649331357</v>
      </c>
      <c r="CC50" s="14">
        <f t="shared" ca="1" si="10"/>
        <v>17</v>
      </c>
      <c r="CD50" s="6"/>
      <c r="CE50" s="15">
        <v>50</v>
      </c>
      <c r="CF50" s="16">
        <v>3</v>
      </c>
      <c r="CG50" s="16">
        <v>205</v>
      </c>
      <c r="CH50" s="17"/>
      <c r="CI50" s="11"/>
      <c r="CJ50" s="37"/>
      <c r="CK50" s="38"/>
      <c r="CL50" s="11"/>
      <c r="CM50" s="15"/>
      <c r="CN50" s="11"/>
      <c r="CO50" s="11"/>
      <c r="CR50" s="37"/>
      <c r="CS50" s="38"/>
      <c r="CT50" s="11"/>
      <c r="CU50" s="15"/>
      <c r="CV50" s="11"/>
      <c r="CW50" s="11"/>
    </row>
    <row r="51" spans="1:101" ht="38.1" customHeight="1" x14ac:dyDescent="0.25">
      <c r="A51" s="53"/>
      <c r="B51" s="54"/>
      <c r="C51" s="60"/>
      <c r="D51" s="159">
        <f ca="1">IF(A47="A",$AX42,IF(A47="B",$AX42,IF(A47="C",$AX42,IF(A47="D",$AX42,IF(A47="E",$BE42,IF(A47="F",$BE42,))))))</f>
        <v>0</v>
      </c>
      <c r="E51" s="159">
        <f ca="1">IF(A47="A",$AY42,IF(A47="B",$AY42,IF(A47="C",$AY42,IF(A47="D","",IF(A47="E",$BF42,IF(A47="F",$BF42,))))))</f>
        <v>0</v>
      </c>
      <c r="F51" s="160">
        <f ca="1">IF(A47="A","",IF(A47="B",$BG42,IF(A47="C","",IF(A47="D",$BM42,IF(A47="E",$BG42,IF(A47="F",$BM42,))))))</f>
        <v>9</v>
      </c>
      <c r="G51" s="62"/>
      <c r="H51" s="53"/>
      <c r="I51" s="54"/>
      <c r="J51" s="60"/>
      <c r="K51" s="159">
        <f ca="1">IF(H47="A",$AX43,IF(H47="B",$AX43,IF(H47="C",$AX43,IF(H47="D",$AX43,IF(H47="E",$BE43,IF(H47="F",$BE43,))))))</f>
        <v>0</v>
      </c>
      <c r="L51" s="159">
        <f ca="1">IF(H47="A",$AY43,IF(H47="B",$AY43,IF(H47="C",$AY43,IF(H47="D","",IF(H47="E",$BF43,IF(H47="F",$BF43,))))))</f>
        <v>0</v>
      </c>
      <c r="M51" s="160">
        <f ca="1">IF(H47="A","",IF(H47="B",$BG43,IF(H47="C","",IF(H47="D",$BM43,IF(H47="E",$BG43,IF(H47="F",$BM43,))))))</f>
        <v>2</v>
      </c>
      <c r="N51" s="62"/>
      <c r="O51" s="53"/>
      <c r="P51" s="54"/>
      <c r="Q51" s="60"/>
      <c r="R51" s="159">
        <f ca="1">IF(O47="A",$AX44,IF(O47="B",$AX44,IF(O47="C",$AX44,IF(O47="D",$AX44,IF(O47="E",$BE44,IF(O47="F",$BE44,))))))</f>
        <v>0</v>
      </c>
      <c r="S51" s="159">
        <f ca="1">IF(O47="A",$AY44,IF(O47="B",$AY44,IF(O47="C",$AY44,IF(O47="D","",IF(O47="E",$BF44,IF(O47="F",$BF44,))))))</f>
        <v>2</v>
      </c>
      <c r="T51" s="160">
        <f ca="1">IF(O47="A","",IF(O47="B",$BG44,IF(O47="C","",IF(O47="D",$BM44,IF(O47="E",$BG44,IF(O47="F",$BM44,))))))</f>
        <v>4</v>
      </c>
      <c r="U51" s="62"/>
      <c r="V51" s="53"/>
      <c r="W51" s="54"/>
      <c r="X51" s="60"/>
      <c r="Y51" s="159">
        <f ca="1">IF(V47="A",$AX45,IF(V47="B",$AX45,IF(V47="C",$AX45,IF(V47="D",$AX45,IF(V47="E",$BE45,IF(V47="F",$BE45,))))))</f>
        <v>0</v>
      </c>
      <c r="Z51" s="159">
        <f ca="1">IF(V47="A",$AY45,IF(V47="B",$AY45,IF(V47="C",$AY45,IF(V47="D","",IF(V47="E",$BF45,IF(V47="F",$BF45,))))))</f>
        <v>1</v>
      </c>
      <c r="AA51" s="160">
        <f ca="1">IF(V47="A","",IF(V47="B",$BG45,IF(V47="C","",IF(V47="D",$BM45,IF(V47="E",$BG45,IF(V47="F",$BM45,))))))</f>
        <v>4</v>
      </c>
      <c r="AB51" s="62"/>
      <c r="AC51" s="51"/>
      <c r="AG51" s="6" t="s">
        <v>67</v>
      </c>
      <c r="AZ51" s="84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13">
        <f t="shared" ca="1" si="0"/>
        <v>0.64792237895165172</v>
      </c>
      <c r="CC51" s="14">
        <f t="shared" ca="1" si="10"/>
        <v>49</v>
      </c>
      <c r="CD51" s="6"/>
      <c r="CE51" s="15">
        <v>51</v>
      </c>
      <c r="CF51" s="16">
        <v>3</v>
      </c>
      <c r="CG51" s="16">
        <v>206</v>
      </c>
      <c r="CH51" s="17"/>
      <c r="CI51" s="11"/>
      <c r="CJ51" s="37"/>
      <c r="CK51" s="38"/>
      <c r="CL51" s="11"/>
      <c r="CM51" s="15"/>
      <c r="CN51" s="11"/>
      <c r="CO51" s="11"/>
      <c r="CR51" s="37"/>
      <c r="CS51" s="38"/>
      <c r="CT51" s="11"/>
      <c r="CU51" s="15"/>
      <c r="CV51" s="11"/>
      <c r="CW51" s="11"/>
    </row>
    <row r="52" spans="1:101" ht="38.1" customHeight="1" thickBot="1" x14ac:dyDescent="0.3">
      <c r="A52" s="53"/>
      <c r="B52" s="54"/>
      <c r="C52" s="60"/>
      <c r="D52" s="161" t="str">
        <f ca="1">IF(A47="A",$BB42,IF(A47="B","",IF(A47="C",$BB42,IF(A47="D","",IF(A47="E","",)))))</f>
        <v/>
      </c>
      <c r="E52" s="154">
        <f ca="1">IF(A47="A",$BC42,IF(A47="B",$BK42,IF(A47="C",$BC42,IF(A47="D","",IF(A47="E",$BC42,IF(A47="F","",))))))</f>
        <v>0</v>
      </c>
      <c r="F52" s="162">
        <f ca="1">IF(A47="A","",IF(A47="B",$BL42,IF(A47="C","",IF(A47="D","",IF(A47="E",$BL42,IF(A47="F","",))))))</f>
        <v>8</v>
      </c>
      <c r="G52" s="68"/>
      <c r="H52" s="53"/>
      <c r="I52" s="54"/>
      <c r="J52" s="60"/>
      <c r="K52" s="161" t="str">
        <f ca="1">IF(H47="A",$BB43,IF(H47="B","",IF(H47="C",$BB43,IF(H47="D","",IF(H47="E","",)))))</f>
        <v/>
      </c>
      <c r="L52" s="154">
        <f ca="1">IF(H47="A",$BC43,IF(H47="B",$BK43,IF(H47="C",$BC43,IF(H47="D","",IF(H47="E",$BC43,IF(H47="F","",))))))</f>
        <v>0</v>
      </c>
      <c r="M52" s="162">
        <f ca="1">IF(H47="A","",IF(H47="B",$BL43,IF(H47="C","",IF(H47="D","",IF(H47="E",$BL43,IF(H47="F","",))))))</f>
        <v>2</v>
      </c>
      <c r="N52" s="68"/>
      <c r="O52" s="53"/>
      <c r="P52" s="54"/>
      <c r="Q52" s="60"/>
      <c r="R52" s="161" t="str">
        <f ca="1">IF(O47="A",$BB44,IF(O47="B","",IF(O47="C",$BB44,IF(O47="D","",IF(O47="E","",)))))</f>
        <v/>
      </c>
      <c r="S52" s="154">
        <f ca="1">IF(O47="A",$BC44,IF(O47="B",$BK44,IF(O47="C",$BC44,IF(O47="D","",IF(O47="E",$BC44,IF(O47="F","",))))))</f>
        <v>2</v>
      </c>
      <c r="T52" s="162">
        <f ca="1">IF(O47="A","",IF(O47="B",$BL44,IF(O47="C","",IF(O47="D","",IF(O47="E",$BL44,IF(O47="F","",))))))</f>
        <v>4</v>
      </c>
      <c r="U52" s="68"/>
      <c r="V52" s="53"/>
      <c r="W52" s="54"/>
      <c r="X52" s="60"/>
      <c r="Y52" s="161" t="str">
        <f ca="1">IF(V47="A",$BB45,IF(V47="B","",IF(V47="C",$BB45,IF(V47="D","",IF(V47="E","",)))))</f>
        <v/>
      </c>
      <c r="Z52" s="154">
        <f ca="1">IF(V47="A",$BC45,IF(V47="B",$BK45,IF(V47="C",$BC45,IF(V47="D","",IF(V47="E",$BC45,IF(V47="F","",))))))</f>
        <v>1</v>
      </c>
      <c r="AA52" s="162">
        <f ca="1">IF(V47="A","",IF(V47="B",$BL45,IF(V47="C","",IF(V47="D","",IF(V47="E",$BL45,IF(V47="F","",))))))</f>
        <v>4</v>
      </c>
      <c r="AB52" s="68"/>
      <c r="AC52" s="40"/>
      <c r="AH52" s="6"/>
      <c r="AN52" s="84"/>
      <c r="CB52" s="13">
        <f t="shared" ca="1" si="0"/>
        <v>0.68740191978988174</v>
      </c>
      <c r="CC52" s="14">
        <f t="shared" ca="1" si="10"/>
        <v>46</v>
      </c>
      <c r="CD52" s="6"/>
      <c r="CE52" s="15">
        <v>52</v>
      </c>
      <c r="CF52" s="16">
        <v>3</v>
      </c>
      <c r="CG52" s="16">
        <v>207</v>
      </c>
      <c r="CH52" s="17"/>
      <c r="CI52" s="11"/>
      <c r="CJ52" s="37"/>
      <c r="CK52" s="38"/>
      <c r="CL52" s="11"/>
      <c r="CM52" s="15"/>
      <c r="CN52" s="11"/>
      <c r="CO52" s="11"/>
      <c r="CR52" s="37"/>
      <c r="CS52" s="38"/>
      <c r="CT52" s="11"/>
      <c r="CU52" s="15"/>
      <c r="CV52" s="11"/>
      <c r="CW52" s="11"/>
    </row>
    <row r="53" spans="1:101" ht="38.1" customHeight="1" x14ac:dyDescent="0.25">
      <c r="A53" s="53"/>
      <c r="B53" s="40"/>
      <c r="C53" s="70"/>
      <c r="D53" s="159" t="str">
        <f ca="1">IF(A47="A",$BE42,IF(A47="B","",IF(A47="C","",IF(A47="D","",IF(A47="E","",IF(A47="F","",))))))</f>
        <v/>
      </c>
      <c r="E53" s="159" t="str">
        <f ca="1">IF(A47="A",$BF42,IF(A47="B","",IF(A47="C","",IF(A47="D","",IF(A47="E","",IF(A47="F","",))))))</f>
        <v/>
      </c>
      <c r="F53" s="160">
        <f ca="1">IF(A47="A",$BG42,IF(A47="B",$BM42,IF(A47="C",$BM42,IF(A47="D","",IF(A47="E",$BM42,IF(A47="F","",))))))</f>
        <v>1</v>
      </c>
      <c r="G53" s="73"/>
      <c r="H53" s="53"/>
      <c r="I53" s="40"/>
      <c r="J53" s="70"/>
      <c r="K53" s="159" t="str">
        <f ca="1">IF(H47="A",$BE43,IF(H47="B","",IF(H47="C","",IF(H47="D","",IF(H47="E","",IF(H47="F","",))))))</f>
        <v/>
      </c>
      <c r="L53" s="159" t="str">
        <f ca="1">IF(H47="A",$BF43,IF(H47="B","",IF(H47="C","",IF(H47="D","",IF(H47="E","",IF(H47="F","",))))))</f>
        <v/>
      </c>
      <c r="M53" s="160">
        <f ca="1">IF(H47="A",$BG43,IF(H47="B",$BM43,IF(H47="C",$BM43,IF(H47="D","",IF(H47="E",$BM43,IF(H47="F","",))))))</f>
        <v>0</v>
      </c>
      <c r="N53" s="73"/>
      <c r="O53" s="53"/>
      <c r="P53" s="40"/>
      <c r="Q53" s="70"/>
      <c r="R53" s="159" t="str">
        <f ca="1">IF(O47="A",$BE44,IF(O47="B","",IF(O47="C","",IF(O47="D","",IF(O47="E","",IF(O47="F","",))))))</f>
        <v/>
      </c>
      <c r="S53" s="159" t="str">
        <f ca="1">IF(O47="A",$BF44,IF(O47="B","",IF(O47="C","",IF(O47="D","",IF(O47="E","",IF(O47="F","",))))))</f>
        <v/>
      </c>
      <c r="T53" s="160">
        <f ca="1">IF(O47="A",$BG44,IF(O47="B",$BM44,IF(O47="C",$BM44,IF(O47="D","",IF(O47="E",$BM44,IF(O47="F","",))))))</f>
        <v>0</v>
      </c>
      <c r="U53" s="73"/>
      <c r="V53" s="53"/>
      <c r="W53" s="40"/>
      <c r="X53" s="70"/>
      <c r="Y53" s="159" t="str">
        <f ca="1">IF(V47="A",$BE45,IF(V47="B","",IF(V47="C","",IF(V47="D","",IF(V47="E","",IF(V47="F","",))))))</f>
        <v/>
      </c>
      <c r="Z53" s="159" t="str">
        <f ca="1">IF(V47="A",$BF45,IF(V47="B","",IF(V47="C","",IF(V47="D","",IF(V47="E","",IF(V47="F","",))))))</f>
        <v/>
      </c>
      <c r="AA53" s="160">
        <f ca="1">IF(V47="A",$BG45,IF(V47="B",$BM45,IF(V47="C",$BM45,IF(V47="D","",IF(V47="E",$BM45,IF(V47="F","",))))))</f>
        <v>0</v>
      </c>
      <c r="AB53" s="73"/>
      <c r="AC53" s="40"/>
      <c r="AG53" s="40"/>
      <c r="AH53" s="84"/>
      <c r="AI53" s="84"/>
      <c r="AJ53" s="84"/>
      <c r="AK53" s="84"/>
      <c r="AL53" s="84"/>
      <c r="AM53" s="84"/>
      <c r="AN53" s="84"/>
      <c r="CB53" s="13">
        <f t="shared" ca="1" si="0"/>
        <v>0.35587812892281123</v>
      </c>
      <c r="CC53" s="14">
        <f t="shared" ca="1" si="10"/>
        <v>86</v>
      </c>
      <c r="CD53" s="6"/>
      <c r="CE53" s="15">
        <v>53</v>
      </c>
      <c r="CF53" s="16">
        <v>3</v>
      </c>
      <c r="CG53" s="16">
        <v>208</v>
      </c>
      <c r="CH53" s="17"/>
      <c r="CI53" s="11"/>
      <c r="CJ53" s="37"/>
      <c r="CK53" s="38"/>
      <c r="CL53" s="11"/>
      <c r="CM53" s="15"/>
      <c r="CN53" s="11"/>
      <c r="CO53" s="11"/>
      <c r="CR53" s="37"/>
      <c r="CS53" s="38"/>
      <c r="CT53" s="11"/>
      <c r="CU53" s="15"/>
      <c r="CV53" s="11"/>
      <c r="CW53" s="11"/>
    </row>
    <row r="54" spans="1:101" ht="38.1" customHeight="1" thickBot="1" x14ac:dyDescent="0.3">
      <c r="A54" s="53"/>
      <c r="B54" s="40"/>
      <c r="C54" s="76"/>
      <c r="D54" s="163"/>
      <c r="E54" s="164" t="str">
        <f ca="1">IF(A47="A",$BK42,IF(A47="B","",IF(A47="C","",IF(A47="D","",IF(A47="E","",IF(A47="F","",))))))</f>
        <v/>
      </c>
      <c r="F54" s="166" t="str">
        <f ca="1">IF(A47="A",$BL42,IF(A47="B","",IF(A47="C","",IF(A47="D","",IF(A47="E","",IF(A47="F","",))))))</f>
        <v/>
      </c>
      <c r="G54" s="68"/>
      <c r="H54" s="53"/>
      <c r="I54" s="40"/>
      <c r="J54" s="76"/>
      <c r="K54" s="163"/>
      <c r="L54" s="164" t="str">
        <f ca="1">IF(H47="A",$BK43,IF(H47="B","",IF(H47="C","",IF(H47="D","",IF(H47="E","",IF(H47="F","",))))))</f>
        <v/>
      </c>
      <c r="M54" s="166" t="str">
        <f ca="1">IF(H47="A",$BL43,IF(H47="B","",IF(H47="C","",IF(H47="D","",IF(H47="E","",IF(H47="F","",))))))</f>
        <v/>
      </c>
      <c r="N54" s="68"/>
      <c r="O54" s="53"/>
      <c r="P54" s="40"/>
      <c r="Q54" s="76"/>
      <c r="R54" s="163"/>
      <c r="S54" s="164" t="str">
        <f ca="1">IF(O47="A",$BK44,IF(O47="B","",IF(O47="C","",IF(O47="D","",IF(O47="E","",IF(O47="F","",))))))</f>
        <v/>
      </c>
      <c r="T54" s="166" t="str">
        <f ca="1">IF(O47="A",$BL44,IF(O47="B","",IF(O47="C","",IF(O47="D","",IF(O47="E","",IF(O47="F","",))))))</f>
        <v/>
      </c>
      <c r="U54" s="68"/>
      <c r="V54" s="53"/>
      <c r="W54" s="40"/>
      <c r="X54" s="76"/>
      <c r="Y54" s="163"/>
      <c r="Z54" s="164" t="str">
        <f ca="1">IF(V47="A",$BK45,IF(V47="B","",IF(V47="C","",IF(V47="D","",IF(V47="E","",IF(V47="F","",))))))</f>
        <v/>
      </c>
      <c r="AA54" s="166" t="str">
        <f ca="1">IF(V47="A",$BL45,IF(V47="B","",IF(V47="C","",IF(V47="D","",IF(V47="E","",IF(V47="F","",))))))</f>
        <v/>
      </c>
      <c r="AB54" s="68"/>
      <c r="AC54" s="40"/>
      <c r="AF54" s="11"/>
      <c r="AG54" s="40"/>
      <c r="AH54" s="84"/>
      <c r="AI54" s="84"/>
      <c r="AJ54" s="84"/>
      <c r="AK54" s="84"/>
      <c r="AL54" s="84"/>
      <c r="AM54" s="84"/>
      <c r="AN54" s="84"/>
      <c r="CB54" s="13">
        <f t="shared" ca="1" si="0"/>
        <v>0.76019331649942157</v>
      </c>
      <c r="CC54" s="14">
        <f t="shared" ca="1" si="10"/>
        <v>34</v>
      </c>
      <c r="CD54" s="6"/>
      <c r="CE54" s="15">
        <v>54</v>
      </c>
      <c r="CF54" s="16">
        <v>3</v>
      </c>
      <c r="CG54" s="16">
        <v>209</v>
      </c>
      <c r="CH54" s="17"/>
      <c r="CI54" s="11"/>
      <c r="CJ54" s="37"/>
      <c r="CK54" s="38"/>
      <c r="CL54" s="11"/>
      <c r="CM54" s="15"/>
      <c r="CN54" s="11"/>
      <c r="CO54" s="11"/>
      <c r="CR54" s="37"/>
      <c r="CS54" s="38"/>
      <c r="CT54" s="11"/>
      <c r="CU54" s="15"/>
      <c r="CV54" s="11"/>
      <c r="CW54" s="11"/>
    </row>
    <row r="55" spans="1:101" ht="38.1" customHeight="1" x14ac:dyDescent="0.25">
      <c r="A55" s="53"/>
      <c r="B55" s="40"/>
      <c r="C55" s="76"/>
      <c r="D55" s="163"/>
      <c r="E55" s="163"/>
      <c r="F55" s="167" t="str">
        <f ca="1">IF(A47="A",$BM42,IF(A47="B","",IF(A47="C","",IF(A47="D","",IF(A47="E","",IF(A47="F","",))))))</f>
        <v/>
      </c>
      <c r="G55" s="68"/>
      <c r="H55" s="53"/>
      <c r="I55" s="40"/>
      <c r="J55" s="76"/>
      <c r="K55" s="163"/>
      <c r="L55" s="163"/>
      <c r="M55" s="167" t="str">
        <f ca="1">IF(H47="A",$BM43,IF(H47="B","",IF(H47="C","",IF(H47="D","",IF(H47="E","",IF(H47="F","",))))))</f>
        <v/>
      </c>
      <c r="N55" s="68"/>
      <c r="O55" s="53"/>
      <c r="P55" s="40"/>
      <c r="Q55" s="76"/>
      <c r="R55" s="163"/>
      <c r="S55" s="163"/>
      <c r="T55" s="167" t="str">
        <f ca="1">IF(O47="A",$BM44,IF(O47="B","",IF(O47="C","",IF(O47="D","",IF(O47="E","",IF(O47="F","",))))))</f>
        <v/>
      </c>
      <c r="U55" s="68"/>
      <c r="V55" s="53"/>
      <c r="W55" s="40"/>
      <c r="X55" s="76"/>
      <c r="Y55" s="163"/>
      <c r="Z55" s="163"/>
      <c r="AA55" s="167" t="str">
        <f ca="1">IF(V47="A",$BM45,IF(V47="B","",IF(V47="C","",IF(V47="D","",IF(V47="E","",IF(V47="F","",))))))</f>
        <v/>
      </c>
      <c r="AB55" s="68"/>
      <c r="AC55" s="40"/>
      <c r="AF55" s="11"/>
      <c r="AG55" s="40"/>
      <c r="AH55" s="84"/>
      <c r="AI55" s="84"/>
      <c r="AJ55" s="84"/>
      <c r="AK55" s="84"/>
      <c r="AL55" s="84"/>
      <c r="AM55" s="84"/>
      <c r="AN55" s="84"/>
      <c r="CB55" s="13">
        <f t="shared" ca="1" si="0"/>
        <v>0.13445619193534752</v>
      </c>
      <c r="CC55" s="14">
        <f t="shared" ca="1" si="10"/>
        <v>116</v>
      </c>
      <c r="CD55" s="6"/>
      <c r="CE55" s="15">
        <v>55</v>
      </c>
      <c r="CF55" s="16">
        <v>3</v>
      </c>
      <c r="CG55" s="16">
        <v>301</v>
      </c>
      <c r="CH55" s="17"/>
      <c r="CI55" s="11"/>
      <c r="CJ55" s="37"/>
      <c r="CK55" s="38"/>
      <c r="CL55" s="11"/>
      <c r="CM55" s="15"/>
      <c r="CN55" s="11"/>
      <c r="CO55" s="11"/>
      <c r="CR55" s="37"/>
      <c r="CS55" s="38"/>
      <c r="CT55" s="11"/>
      <c r="CU55" s="15"/>
      <c r="CV55" s="11"/>
      <c r="CW55" s="11"/>
    </row>
    <row r="56" spans="1:101" ht="15" customHeight="1" x14ac:dyDescent="0.25">
      <c r="A56" s="81"/>
      <c r="B56" s="82"/>
      <c r="C56" s="82"/>
      <c r="D56" s="82"/>
      <c r="E56" s="82"/>
      <c r="F56" s="82"/>
      <c r="G56" s="83"/>
      <c r="H56" s="81"/>
      <c r="I56" s="82"/>
      <c r="J56" s="82"/>
      <c r="K56" s="82"/>
      <c r="L56" s="82"/>
      <c r="M56" s="82"/>
      <c r="N56" s="83"/>
      <c r="O56" s="81"/>
      <c r="P56" s="82"/>
      <c r="Q56" s="82"/>
      <c r="R56" s="82"/>
      <c r="S56" s="82"/>
      <c r="T56" s="82"/>
      <c r="U56" s="83"/>
      <c r="V56" s="81"/>
      <c r="W56" s="82"/>
      <c r="X56" s="82"/>
      <c r="Y56" s="82"/>
      <c r="Z56" s="82"/>
      <c r="AA56" s="82"/>
      <c r="AB56" s="83"/>
      <c r="AC56" s="40"/>
      <c r="AF56" s="11"/>
      <c r="AG56" s="40"/>
      <c r="AH56" s="40"/>
      <c r="AI56" s="40"/>
      <c r="AJ56" s="40"/>
      <c r="AK56" s="40"/>
      <c r="AL56" s="40"/>
      <c r="AM56" s="40"/>
      <c r="AN56" s="40"/>
      <c r="CB56" s="13">
        <f t="shared" ca="1" si="0"/>
        <v>0.80165977328299731</v>
      </c>
      <c r="CC56" s="14">
        <f t="shared" ca="1" si="10"/>
        <v>26</v>
      </c>
      <c r="CD56" s="6"/>
      <c r="CE56" s="15">
        <v>56</v>
      </c>
      <c r="CF56" s="16">
        <v>3</v>
      </c>
      <c r="CG56" s="16">
        <v>302</v>
      </c>
      <c r="CH56" s="11"/>
      <c r="CI56" s="11"/>
      <c r="CJ56" s="37"/>
      <c r="CK56" s="38"/>
      <c r="CM56" s="15"/>
      <c r="CN56" s="11"/>
      <c r="CO56" s="11"/>
      <c r="CR56" s="37"/>
      <c r="CS56" s="38"/>
      <c r="CU56" s="15"/>
      <c r="CV56" s="11"/>
      <c r="CW56" s="11"/>
    </row>
    <row r="57" spans="1:101" ht="15" customHeight="1" x14ac:dyDescent="0.25">
      <c r="A57" s="41" t="str">
        <f ca="1">$BD26</f>
        <v>B</v>
      </c>
      <c r="B57" s="42"/>
      <c r="C57" s="42"/>
      <c r="D57" s="43"/>
      <c r="E57" s="43"/>
      <c r="F57" s="43"/>
      <c r="G57" s="44"/>
      <c r="H57" s="41" t="str">
        <f ca="1">$BD27</f>
        <v>B</v>
      </c>
      <c r="I57" s="42"/>
      <c r="J57" s="42"/>
      <c r="K57" s="43"/>
      <c r="L57" s="43"/>
      <c r="M57" s="43"/>
      <c r="N57" s="44"/>
      <c r="O57" s="41" t="str">
        <f ca="1">$BD28</f>
        <v>B</v>
      </c>
      <c r="P57" s="42"/>
      <c r="Q57" s="42"/>
      <c r="R57" s="43"/>
      <c r="S57" s="43"/>
      <c r="T57" s="43"/>
      <c r="U57" s="44"/>
      <c r="V57" s="41" t="str">
        <f ca="1">$BD29</f>
        <v>B</v>
      </c>
      <c r="W57" s="42"/>
      <c r="X57" s="42"/>
      <c r="Y57" s="43"/>
      <c r="Z57" s="43"/>
      <c r="AA57" s="43"/>
      <c r="AB57" s="44"/>
      <c r="AC57" s="40"/>
      <c r="AF57" s="11"/>
      <c r="AG57" s="11"/>
      <c r="AH57" s="6"/>
      <c r="CB57" s="13">
        <f t="shared" ca="1" si="0"/>
        <v>0.1379734869112974</v>
      </c>
      <c r="CC57" s="14">
        <f t="shared" ca="1" si="10"/>
        <v>115</v>
      </c>
      <c r="CD57" s="6"/>
      <c r="CE57" s="15">
        <v>57</v>
      </c>
      <c r="CF57" s="16">
        <v>3</v>
      </c>
      <c r="CG57" s="16">
        <v>303</v>
      </c>
      <c r="CH57" s="11"/>
      <c r="CI57" s="11"/>
      <c r="CJ57" s="37"/>
      <c r="CK57" s="38"/>
      <c r="CM57" s="15"/>
      <c r="CN57" s="11"/>
      <c r="CO57" s="11"/>
      <c r="CR57" s="37"/>
      <c r="CS57" s="38"/>
      <c r="CU57" s="15"/>
      <c r="CV57" s="11"/>
      <c r="CW57" s="11"/>
    </row>
    <row r="58" spans="1:101" ht="38.1" customHeight="1" thickBot="1" x14ac:dyDescent="0.3">
      <c r="A58" s="45" t="str">
        <f>A25</f>
        <v>⑨</v>
      </c>
      <c r="B58" s="46"/>
      <c r="C58" s="47"/>
      <c r="D58" s="173">
        <f ca="1">$AQ46</f>
        <v>4</v>
      </c>
      <c r="E58" s="164">
        <f ca="1">$AR46</f>
        <v>0</v>
      </c>
      <c r="F58" s="164">
        <f ca="1">$AS46</f>
        <v>4</v>
      </c>
      <c r="G58" s="50"/>
      <c r="H58" s="45" t="str">
        <f>H25</f>
        <v>⑩</v>
      </c>
      <c r="I58" s="46"/>
      <c r="J58" s="47"/>
      <c r="K58" s="173">
        <f ca="1">$AQ47</f>
        <v>1</v>
      </c>
      <c r="L58" s="164">
        <f ca="1">$AR47</f>
        <v>0</v>
      </c>
      <c r="M58" s="164">
        <f ca="1">$AS47</f>
        <v>7</v>
      </c>
      <c r="N58" s="50"/>
      <c r="O58" s="45" t="str">
        <f>O25</f>
        <v>⑪</v>
      </c>
      <c r="P58" s="46"/>
      <c r="Q58" s="47"/>
      <c r="R58" s="173">
        <f ca="1">$AQ48</f>
        <v>2</v>
      </c>
      <c r="S58" s="164">
        <f ca="1">$AR48</f>
        <v>0</v>
      </c>
      <c r="T58" s="164">
        <f ca="1">$AS48</f>
        <v>4</v>
      </c>
      <c r="U58" s="62"/>
      <c r="V58" s="45" t="str">
        <f>V25</f>
        <v>⑫</v>
      </c>
      <c r="W58" s="46"/>
      <c r="X58" s="47"/>
      <c r="Y58" s="173">
        <f ca="1">$AQ49</f>
        <v>1</v>
      </c>
      <c r="Z58" s="164">
        <f ca="1">$AR49</f>
        <v>0</v>
      </c>
      <c r="AA58" s="164">
        <f ca="1">$AS49</f>
        <v>6</v>
      </c>
      <c r="AB58" s="62"/>
      <c r="AC58" s="51"/>
      <c r="AF58" s="11"/>
      <c r="AG58" s="11"/>
      <c r="AH58" s="6"/>
      <c r="CB58" s="13">
        <f t="shared" ca="1" si="0"/>
        <v>0.19266207205595964</v>
      </c>
      <c r="CC58" s="14">
        <f t="shared" ca="1" si="10"/>
        <v>107</v>
      </c>
      <c r="CD58" s="6"/>
      <c r="CE58" s="15">
        <v>58</v>
      </c>
      <c r="CF58" s="16">
        <v>3</v>
      </c>
      <c r="CG58" s="16">
        <v>304</v>
      </c>
      <c r="CH58" s="11"/>
      <c r="CI58" s="11"/>
      <c r="CJ58" s="37"/>
      <c r="CK58" s="38"/>
      <c r="CM58" s="15"/>
      <c r="CN58" s="11"/>
      <c r="CO58" s="11"/>
      <c r="CR58" s="37"/>
      <c r="CS58" s="38"/>
      <c r="CU58" s="15"/>
      <c r="CV58" s="11"/>
      <c r="CW58" s="11"/>
    </row>
    <row r="59" spans="1:101" ht="39.950000000000003" customHeight="1" x14ac:dyDescent="0.25">
      <c r="A59" s="53"/>
      <c r="B59" s="54">
        <f ca="1">B26</f>
        <v>2</v>
      </c>
      <c r="C59" s="85">
        <f t="shared" ref="C59" si="83">C26</f>
        <v>0</v>
      </c>
      <c r="D59" s="56">
        <f ca="1">D26</f>
        <v>8</v>
      </c>
      <c r="E59" s="57">
        <f ca="1">E26</f>
        <v>0</v>
      </c>
      <c r="F59" s="58">
        <f ca="1">F26</f>
        <v>8</v>
      </c>
      <c r="G59" s="50">
        <f t="shared" ref="G59:N59" si="84">G26</f>
        <v>0</v>
      </c>
      <c r="H59" s="53"/>
      <c r="I59" s="54">
        <f ca="1">I26</f>
        <v>6</v>
      </c>
      <c r="J59" s="85">
        <f t="shared" ref="J59" si="85">J26</f>
        <v>0</v>
      </c>
      <c r="K59" s="56">
        <f ca="1">K26</f>
        <v>6</v>
      </c>
      <c r="L59" s="57">
        <f ca="1">L26</f>
        <v>4</v>
      </c>
      <c r="M59" s="58">
        <f ca="1">M26</f>
        <v>2</v>
      </c>
      <c r="N59" s="50">
        <f t="shared" si="84"/>
        <v>0</v>
      </c>
      <c r="O59" s="53"/>
      <c r="P59" s="54">
        <f ca="1">P26</f>
        <v>4</v>
      </c>
      <c r="Q59" s="85">
        <f t="shared" ref="Q59" si="86">Q26</f>
        <v>0</v>
      </c>
      <c r="R59" s="56">
        <f ca="1">R26</f>
        <v>8</v>
      </c>
      <c r="S59" s="57">
        <f ca="1">S26</f>
        <v>1</v>
      </c>
      <c r="T59" s="58">
        <f ca="1">T26</f>
        <v>6</v>
      </c>
      <c r="U59" s="50"/>
      <c r="V59" s="53"/>
      <c r="W59" s="54">
        <f ca="1">W26</f>
        <v>6</v>
      </c>
      <c r="X59" s="85">
        <f t="shared" ref="X59" si="87">X26</f>
        <v>0</v>
      </c>
      <c r="Y59" s="56">
        <f ca="1">Y26</f>
        <v>6</v>
      </c>
      <c r="Z59" s="57">
        <f ca="1">Z26</f>
        <v>3</v>
      </c>
      <c r="AA59" s="58">
        <f ca="1">AA26</f>
        <v>6</v>
      </c>
      <c r="AB59" s="50"/>
      <c r="AC59" s="51"/>
      <c r="AF59" s="11"/>
      <c r="AG59" s="11"/>
      <c r="AH59" s="6"/>
      <c r="CB59" s="13">
        <f t="shared" ca="1" si="0"/>
        <v>0.5443342403350333</v>
      </c>
      <c r="CC59" s="14">
        <f t="shared" ca="1" si="10"/>
        <v>65</v>
      </c>
      <c r="CD59" s="6"/>
      <c r="CE59" s="15">
        <v>59</v>
      </c>
      <c r="CF59" s="16">
        <v>3</v>
      </c>
      <c r="CG59" s="16">
        <v>305</v>
      </c>
      <c r="CH59" s="11"/>
      <c r="CI59" s="11"/>
      <c r="CJ59" s="37"/>
      <c r="CK59" s="38"/>
      <c r="CM59" s="15"/>
      <c r="CN59" s="11"/>
      <c r="CO59" s="11"/>
      <c r="CR59" s="37"/>
      <c r="CS59" s="38"/>
      <c r="CU59" s="15"/>
      <c r="CV59" s="11"/>
      <c r="CW59" s="11"/>
    </row>
    <row r="60" spans="1:101" ht="38.1" customHeight="1" thickBot="1" x14ac:dyDescent="0.3">
      <c r="A60" s="53"/>
      <c r="B60" s="54"/>
      <c r="C60" s="60"/>
      <c r="D60" s="154">
        <f ca="1">IF(A57="A",$AW46,IF(A57="B",$AW46,IF(A57="C",$AW46,IF(A57="D",$AW46,IF(A57="E",$BB46,IF(A57="F",$BB46))))))</f>
        <v>8</v>
      </c>
      <c r="E60" s="154" t="str">
        <f ca="1">IF(A57="A","",IF(A57="B","",IF(A57="C","",IF(A57="D","",IF(A57="E",$BC46,IF(A57="F",$BC46,))))))</f>
        <v/>
      </c>
      <c r="F60" s="155"/>
      <c r="G60" s="62"/>
      <c r="H60" s="53"/>
      <c r="I60" s="54"/>
      <c r="J60" s="60"/>
      <c r="K60" s="154">
        <f ca="1">IF(H57="A",$AW47,IF(H57="B",$AW47,IF(H57="C",$AW47,IF(H57="D",$AW47,IF(H57="E",$BB47,IF(H57="F",$BB47))))))</f>
        <v>6</v>
      </c>
      <c r="L60" s="154" t="str">
        <f ca="1">IF(H57="A","",IF(H57="B","",IF(H57="C","",IF(H57="D","",IF(H57="E",$BC47,IF(H57="F",$BC47,))))))</f>
        <v/>
      </c>
      <c r="M60" s="155"/>
      <c r="N60" s="62"/>
      <c r="O60" s="53"/>
      <c r="P60" s="54"/>
      <c r="Q60" s="60"/>
      <c r="R60" s="154">
        <f ca="1">IF(O57="A",$AW48,IF(O57="B",$AW48,IF(O57="C",$AW48,IF(O57="D",$AW48,IF(O57="E",$BB48,IF(O57="F",$BB48))))))</f>
        <v>8</v>
      </c>
      <c r="S60" s="154" t="str">
        <f ca="1">IF(O57="A","",IF(O57="B","",IF(O57="C","",IF(O57="D","",IF(O57="E",$BC48,IF(O57="F",$BC48,))))))</f>
        <v/>
      </c>
      <c r="T60" s="155"/>
      <c r="U60" s="62"/>
      <c r="V60" s="53"/>
      <c r="W60" s="54"/>
      <c r="X60" s="60"/>
      <c r="Y60" s="154">
        <f ca="1">IF(V57="A",$AW49,IF(V57="B",$AW49,IF(V57="C",$AW49,IF(V57="D",$AW49,IF(V57="E",$BB49,IF(V57="F",$BB49))))))</f>
        <v>6</v>
      </c>
      <c r="Z60" s="154" t="str">
        <f ca="1">IF(V57="A","",IF(V57="B","",IF(V57="C","",IF(V57="D","",IF(V57="E",$BC49,IF(V57="F",$BC49,))))))</f>
        <v/>
      </c>
      <c r="AA60" s="155"/>
      <c r="AB60" s="62"/>
      <c r="AC60" s="51"/>
      <c r="AD60" s="40"/>
      <c r="AE60" s="40"/>
      <c r="AF60" s="11"/>
      <c r="AG60" s="11"/>
      <c r="AH60" s="6"/>
      <c r="CB60" s="13">
        <f t="shared" ca="1" si="0"/>
        <v>0.18850440578180505</v>
      </c>
      <c r="CC60" s="14">
        <f t="shared" ca="1" si="10"/>
        <v>109</v>
      </c>
      <c r="CD60" s="6"/>
      <c r="CE60" s="15">
        <v>60</v>
      </c>
      <c r="CF60" s="16">
        <v>3</v>
      </c>
      <c r="CG60" s="16">
        <v>306</v>
      </c>
      <c r="CH60" s="11"/>
      <c r="CI60" s="11"/>
      <c r="CJ60" s="37"/>
      <c r="CK60" s="38"/>
      <c r="CM60" s="15"/>
      <c r="CN60" s="11"/>
      <c r="CO60" s="11"/>
      <c r="CR60" s="37"/>
      <c r="CS60" s="38"/>
      <c r="CU60" s="15"/>
      <c r="CV60" s="11"/>
      <c r="CW60" s="11"/>
    </row>
    <row r="61" spans="1:101" ht="38.1" customHeight="1" x14ac:dyDescent="0.25">
      <c r="A61" s="53"/>
      <c r="B61" s="54"/>
      <c r="C61" s="60"/>
      <c r="D61" s="159">
        <f ca="1">IF(A57="A",$AX46,IF(A57="B",$AX46,IF(A57="C",$AX46,IF(A57="D",$AX46,IF(A57="E",$BE46,IF(A57="F",$BE46,))))))</f>
        <v>0</v>
      </c>
      <c r="E61" s="159">
        <f ca="1">IF(A57="A",$AY46,IF(A57="B",$AY46,IF(A57="C",$AY46,IF(A57="D","",IF(A57="E",$BF46,IF(A57="F",$BF46,))))))</f>
        <v>0</v>
      </c>
      <c r="F61" s="160">
        <f ca="1">IF(A57="A","",IF(A57="B",$BG46,IF(A57="C","",IF(A57="D",$BM46,IF(A57="E",$BG46,IF(A57="F",$BM46,))))))</f>
        <v>8</v>
      </c>
      <c r="G61" s="62"/>
      <c r="H61" s="53"/>
      <c r="I61" s="54"/>
      <c r="J61" s="60"/>
      <c r="K61" s="159">
        <f ca="1">IF(H57="A",$AX47,IF(H57="B",$AX47,IF(H57="C",$AX47,IF(H57="D",$AX47,IF(H57="E",$BE47,IF(H57="F",$BE47,))))))</f>
        <v>0</v>
      </c>
      <c r="L61" s="159">
        <f ca="1">IF(H57="A",$AY47,IF(H57="B",$AY47,IF(H57="C",$AY47,IF(H57="D","",IF(H57="E",$BF47,IF(H57="F",$BF47,))))))</f>
        <v>4</v>
      </c>
      <c r="M61" s="160">
        <f ca="1">IF(H57="A","",IF(H57="B",$BG47,IF(H57="C","",IF(H57="D",$BM47,IF(H57="E",$BG47,IF(H57="F",$BM47,))))))</f>
        <v>2</v>
      </c>
      <c r="N61" s="62"/>
      <c r="O61" s="53"/>
      <c r="P61" s="54"/>
      <c r="Q61" s="60"/>
      <c r="R61" s="159">
        <f ca="1">IF(O57="A",$AX48,IF(O57="B",$AX48,IF(O57="C",$AX48,IF(O57="D",$AX48,IF(O57="E",$BE48,IF(O57="F",$BE48,))))))</f>
        <v>0</v>
      </c>
      <c r="S61" s="159">
        <f ca="1">IF(O57="A",$AY48,IF(O57="B",$AY48,IF(O57="C",$AY48,IF(O57="D","",IF(O57="E",$BF48,IF(O57="F",$BF48,))))))</f>
        <v>1</v>
      </c>
      <c r="T61" s="160">
        <f ca="1">IF(O57="A","",IF(O57="B",$BG48,IF(O57="C","",IF(O57="D",$BM48,IF(O57="E",$BG48,IF(O57="F",$BM48,))))))</f>
        <v>6</v>
      </c>
      <c r="U61" s="62"/>
      <c r="V61" s="53"/>
      <c r="W61" s="54"/>
      <c r="X61" s="60"/>
      <c r="Y61" s="159">
        <f ca="1">IF(V57="A",$AX49,IF(V57="B",$AX49,IF(V57="C",$AX49,IF(V57="D",$AX49,IF(V57="E",$BE49,IF(V57="F",$BE49,))))))</f>
        <v>0</v>
      </c>
      <c r="Z61" s="159">
        <f ca="1">IF(V57="A",$AY49,IF(V57="B",$AY49,IF(V57="C",$AY49,IF(V57="D","",IF(V57="E",$BF49,IF(V57="F",$BF49,))))))</f>
        <v>3</v>
      </c>
      <c r="AA61" s="160">
        <f ca="1">IF(V57="A","",IF(V57="B",$BG49,IF(V57="C","",IF(V57="D",$BM49,IF(V57="E",$BG49,IF(V57="F",$BM49,))))))</f>
        <v>6</v>
      </c>
      <c r="AB61" s="62"/>
      <c r="AC61" s="51"/>
      <c r="AF61" s="11"/>
      <c r="AG61" s="11"/>
      <c r="AH61" s="6"/>
      <c r="CB61" s="13">
        <f t="shared" ca="1" si="0"/>
        <v>0.55824973391946875</v>
      </c>
      <c r="CC61" s="14">
        <f t="shared" ca="1" si="10"/>
        <v>61</v>
      </c>
      <c r="CD61" s="6"/>
      <c r="CE61" s="15">
        <v>61</v>
      </c>
      <c r="CF61" s="16">
        <v>3</v>
      </c>
      <c r="CG61" s="16">
        <v>307</v>
      </c>
      <c r="CH61" s="11"/>
      <c r="CI61" s="11"/>
      <c r="CJ61" s="37"/>
      <c r="CK61" s="38"/>
      <c r="CM61" s="15"/>
      <c r="CN61" s="11"/>
      <c r="CO61" s="11"/>
      <c r="CR61" s="37"/>
      <c r="CS61" s="38"/>
      <c r="CU61" s="15"/>
      <c r="CV61" s="11"/>
      <c r="CW61" s="11"/>
    </row>
    <row r="62" spans="1:101" ht="38.1" customHeight="1" thickBot="1" x14ac:dyDescent="0.3">
      <c r="A62" s="53"/>
      <c r="B62" s="54"/>
      <c r="C62" s="60"/>
      <c r="D62" s="161" t="str">
        <f ca="1">IF(A57="A",$BB46,IF(A57="B","",IF(A57="C",$BB46,IF(A57="D","",IF(A57="E","",)))))</f>
        <v/>
      </c>
      <c r="E62" s="154">
        <f ca="1">IF(A57="A",$BC46,IF(A57="B",$BK46,IF(A57="C",$BC46,IF(A57="D","",IF(A57="E",$BC46,IF(A57="F","",))))))</f>
        <v>0</v>
      </c>
      <c r="F62" s="162">
        <f ca="1">IF(A57="A","",IF(A57="B",$BL46,IF(A57="C","",IF(A57="D","",IF(A57="E",$BL46,IF(A57="F","",))))))</f>
        <v>8</v>
      </c>
      <c r="G62" s="68"/>
      <c r="H62" s="53"/>
      <c r="I62" s="54"/>
      <c r="J62" s="60"/>
      <c r="K62" s="161" t="str">
        <f ca="1">IF(H57="A",$BB47,IF(H57="B","",IF(H57="C",$BB47,IF(H57="D","",IF(H57="E","",)))))</f>
        <v/>
      </c>
      <c r="L62" s="154">
        <f ca="1">IF(H57="A",$BC47,IF(H57="B",$BK47,IF(H57="C",$BC47,IF(H57="D","",IF(H57="E",$BC47,IF(H57="F","",))))))</f>
        <v>4</v>
      </c>
      <c r="M62" s="162">
        <f ca="1">IF(H57="A","",IF(H57="B",$BL47,IF(H57="C","",IF(H57="D","",IF(H57="E",$BL47,IF(H57="F","",))))))</f>
        <v>2</v>
      </c>
      <c r="N62" s="68"/>
      <c r="O62" s="53"/>
      <c r="P62" s="54"/>
      <c r="Q62" s="60"/>
      <c r="R62" s="161" t="str">
        <f ca="1">IF(O57="A",$BB48,IF(O57="B","",IF(O57="C",$BB48,IF(O57="D","",IF(O57="E","",)))))</f>
        <v/>
      </c>
      <c r="S62" s="154">
        <f ca="1">IF(O57="A",$BC48,IF(O57="B",$BK48,IF(O57="C",$BC48,IF(O57="D","",IF(O57="E",$BC48,IF(O57="F","",))))))</f>
        <v>1</v>
      </c>
      <c r="T62" s="162">
        <f ca="1">IF(O57="A","",IF(O57="B",$BL48,IF(O57="C","",IF(O57="D","",IF(O57="E",$BL48,IF(O57="F","",))))))</f>
        <v>6</v>
      </c>
      <c r="U62" s="68"/>
      <c r="V62" s="53"/>
      <c r="W62" s="54"/>
      <c r="X62" s="60"/>
      <c r="Y62" s="161" t="str">
        <f ca="1">IF(V57="A",$BB49,IF(V57="B","",IF(V57="C",$BB49,IF(V57="D","",IF(V57="E","",)))))</f>
        <v/>
      </c>
      <c r="Z62" s="154">
        <f ca="1">IF(V57="A",$BC49,IF(V57="B",$BK49,IF(V57="C",$BC49,IF(V57="D","",IF(V57="E",$BC49,IF(V57="F","",))))))</f>
        <v>3</v>
      </c>
      <c r="AA62" s="162">
        <f ca="1">IF(V57="A","",IF(V57="B",$BL49,IF(V57="C","",IF(V57="D","",IF(V57="E",$BL49,IF(V57="F","",))))))</f>
        <v>6</v>
      </c>
      <c r="AB62" s="68"/>
      <c r="AC62" s="40"/>
      <c r="AF62" s="11"/>
      <c r="AH62" s="6"/>
      <c r="CB62" s="13">
        <f t="shared" ca="1" si="0"/>
        <v>0.60640184887004145</v>
      </c>
      <c r="CC62" s="14">
        <f t="shared" ca="1" si="10"/>
        <v>54</v>
      </c>
      <c r="CD62" s="6"/>
      <c r="CE62" s="15">
        <v>62</v>
      </c>
      <c r="CF62" s="16">
        <v>3</v>
      </c>
      <c r="CG62" s="16">
        <v>308</v>
      </c>
      <c r="CH62" s="11"/>
      <c r="CI62" s="11"/>
      <c r="CJ62" s="37"/>
      <c r="CK62" s="38"/>
      <c r="CM62" s="15"/>
      <c r="CN62" s="11"/>
      <c r="CO62" s="11"/>
      <c r="CR62" s="37"/>
      <c r="CS62" s="38"/>
      <c r="CU62" s="15"/>
      <c r="CV62" s="11"/>
      <c r="CW62" s="11"/>
    </row>
    <row r="63" spans="1:101" ht="38.1" customHeight="1" x14ac:dyDescent="0.25">
      <c r="A63" s="53"/>
      <c r="B63" s="40"/>
      <c r="C63" s="70"/>
      <c r="D63" s="159" t="str">
        <f ca="1">IF(A57="A",$BE46,IF(A57="B","",IF(A57="C","",IF(A57="D","",IF(A57="E","",IF(A57="F","",))))))</f>
        <v/>
      </c>
      <c r="E63" s="159" t="str">
        <f ca="1">IF(A57="A",$BF46,IF(A57="B","",IF(A57="C","",IF(A57="D","",IF(A57="E","",IF(A57="F","",))))))</f>
        <v/>
      </c>
      <c r="F63" s="160">
        <f ca="1">IF(A57="A",$BG46,IF(A57="B",$BM46,IF(A57="C",$BM46,IF(A57="D","",IF(A57="E",$BM46,IF(A57="F","",))))))</f>
        <v>0</v>
      </c>
      <c r="G63" s="73"/>
      <c r="H63" s="53"/>
      <c r="I63" s="40"/>
      <c r="J63" s="70"/>
      <c r="K63" s="159" t="str">
        <f ca="1">IF(H57="A",$BE47,IF(H57="B","",IF(H57="C","",IF(H57="D","",IF(H57="E","",IF(H57="F","",))))))</f>
        <v/>
      </c>
      <c r="L63" s="159" t="str">
        <f ca="1">IF(H57="A",$BF47,IF(H57="B","",IF(H57="C","",IF(H57="D","",IF(H57="E","",IF(H57="F","",))))))</f>
        <v/>
      </c>
      <c r="M63" s="160">
        <f ca="1">IF(H57="A",$BG47,IF(H57="B",$BM47,IF(H57="C",$BM47,IF(H57="D","",IF(H57="E",$BM47,IF(H57="F","",))))))</f>
        <v>0</v>
      </c>
      <c r="N63" s="73"/>
      <c r="O63" s="53"/>
      <c r="P63" s="40"/>
      <c r="Q63" s="70"/>
      <c r="R63" s="159" t="str">
        <f ca="1">IF(O57="A",$BE48,IF(O57="B","",IF(O57="C","",IF(O57="D","",IF(O57="E","",IF(O57="F","",))))))</f>
        <v/>
      </c>
      <c r="S63" s="159" t="str">
        <f ca="1">IF(O57="A",$BF48,IF(O57="B","",IF(O57="C","",IF(O57="D","",IF(O57="E","",IF(O57="F","",))))))</f>
        <v/>
      </c>
      <c r="T63" s="160">
        <f ca="1">IF(O57="A",$BG48,IF(O57="B",$BM48,IF(O57="C",$BM48,IF(O57="D","",IF(O57="E",$BM48,IF(O57="F","",))))))</f>
        <v>0</v>
      </c>
      <c r="U63" s="73"/>
      <c r="V63" s="53"/>
      <c r="W63" s="40"/>
      <c r="X63" s="70"/>
      <c r="Y63" s="159" t="str">
        <f ca="1">IF(V57="A",$BE49,IF(V57="B","",IF(V57="C","",IF(V57="D","",IF(V57="E","",IF(V57="F","",))))))</f>
        <v/>
      </c>
      <c r="Z63" s="159" t="str">
        <f ca="1">IF(V57="A",$BF49,IF(V57="B","",IF(V57="C","",IF(V57="D","",IF(V57="E","",IF(V57="F","",))))))</f>
        <v/>
      </c>
      <c r="AA63" s="160">
        <f ca="1">IF(V57="A",$BG49,IF(V57="B",$BM49,IF(V57="C",$BM49,IF(V57="D","",IF(V57="E",$BM49,IF(V57="F","",))))))</f>
        <v>0</v>
      </c>
      <c r="AB63" s="73"/>
      <c r="AC63" s="40"/>
      <c r="AF63" s="11"/>
      <c r="AH63" s="6"/>
      <c r="CB63" s="13">
        <f t="shared" ca="1" si="0"/>
        <v>0.60330246982979374</v>
      </c>
      <c r="CC63" s="14">
        <f t="shared" ca="1" si="10"/>
        <v>55</v>
      </c>
      <c r="CD63" s="6"/>
      <c r="CE63" s="15">
        <v>63</v>
      </c>
      <c r="CF63" s="16">
        <v>3</v>
      </c>
      <c r="CG63" s="16">
        <v>309</v>
      </c>
      <c r="CH63" s="11"/>
      <c r="CI63" s="11"/>
      <c r="CJ63" s="37"/>
      <c r="CK63" s="38"/>
      <c r="CM63" s="15"/>
      <c r="CN63" s="11"/>
      <c r="CO63" s="11"/>
      <c r="CR63" s="37"/>
      <c r="CS63" s="38"/>
      <c r="CU63" s="15"/>
      <c r="CV63" s="11"/>
      <c r="CW63" s="11"/>
    </row>
    <row r="64" spans="1:101" ht="38.1" customHeight="1" thickBot="1" x14ac:dyDescent="0.3">
      <c r="A64" s="53"/>
      <c r="B64" s="40"/>
      <c r="C64" s="76"/>
      <c r="D64" s="163"/>
      <c r="E64" s="164" t="str">
        <f ca="1">IF(A57="A",$BK46,IF(A57="B","",IF(A57="C","",IF(A57="D","",IF(A57="E","",IF(A57="F","",))))))</f>
        <v/>
      </c>
      <c r="F64" s="166" t="str">
        <f ca="1">IF(A57="A",$BL46,IF(A57="B","",IF(A57="C","",IF(A57="D","",IF(A57="E","",IF(A57="F","",))))))</f>
        <v/>
      </c>
      <c r="G64" s="68"/>
      <c r="H64" s="53"/>
      <c r="I64" s="40"/>
      <c r="J64" s="76"/>
      <c r="K64" s="163"/>
      <c r="L64" s="164" t="str">
        <f ca="1">IF(H57="A",$BK47,IF(H57="B","",IF(H57="C","",IF(H57="D","",IF(H57="E","",IF(H57="F","",))))))</f>
        <v/>
      </c>
      <c r="M64" s="166" t="str">
        <f ca="1">IF(H57="A",$BL47,IF(H57="B","",IF(H57="C","",IF(H57="D","",IF(H57="E","",IF(H57="F","",))))))</f>
        <v/>
      </c>
      <c r="N64" s="68"/>
      <c r="O64" s="53"/>
      <c r="P64" s="40"/>
      <c r="Q64" s="76"/>
      <c r="R64" s="163"/>
      <c r="S64" s="164" t="str">
        <f ca="1">IF(O57="A",$BK48,IF(O57="B","",IF(O57="C","",IF(O57="D","",IF(O57="E","",IF(O57="F","",))))))</f>
        <v/>
      </c>
      <c r="T64" s="166" t="str">
        <f ca="1">IF(O57="A",$BL48,IF(O57="B","",IF(O57="C","",IF(O57="D","",IF(O57="E","",IF(O57="F","",))))))</f>
        <v/>
      </c>
      <c r="U64" s="68"/>
      <c r="V64" s="53"/>
      <c r="W64" s="40"/>
      <c r="X64" s="76"/>
      <c r="Y64" s="163"/>
      <c r="Z64" s="164" t="str">
        <f ca="1">IF(V57="A",$BK49,IF(V57="B","",IF(V57="C","",IF(V57="D","",IF(V57="E","",IF(V57="F","",))))))</f>
        <v/>
      </c>
      <c r="AA64" s="166" t="str">
        <f ca="1">IF(V57="A",$BL49,IF(V57="B","",IF(V57="C","",IF(V57="D","",IF(V57="E","",IF(V57="F","",))))))</f>
        <v/>
      </c>
      <c r="AB64" s="68"/>
      <c r="AC64" s="40"/>
      <c r="AF64" s="11"/>
      <c r="AH64" s="6"/>
      <c r="CB64" s="13">
        <f t="shared" ca="1" si="0"/>
        <v>0.93809203068567482</v>
      </c>
      <c r="CC64" s="14">
        <f t="shared" ca="1" si="10"/>
        <v>5</v>
      </c>
      <c r="CD64" s="6"/>
      <c r="CE64" s="15">
        <v>64</v>
      </c>
      <c r="CF64" s="16">
        <v>4</v>
      </c>
      <c r="CG64" s="16">
        <v>101</v>
      </c>
      <c r="CH64" s="11"/>
      <c r="CI64" s="11"/>
      <c r="CJ64" s="37"/>
      <c r="CK64" s="38"/>
      <c r="CM64" s="15"/>
      <c r="CN64" s="11"/>
      <c r="CO64" s="11"/>
      <c r="CR64" s="37"/>
      <c r="CS64" s="38"/>
      <c r="CU64" s="15"/>
      <c r="CV64" s="11"/>
      <c r="CW64" s="11"/>
    </row>
    <row r="65" spans="1:101" ht="38.1" customHeight="1" x14ac:dyDescent="0.25">
      <c r="A65" s="53"/>
      <c r="B65" s="40"/>
      <c r="C65" s="76"/>
      <c r="D65" s="163"/>
      <c r="E65" s="163"/>
      <c r="F65" s="167" t="str">
        <f ca="1">IF(A57="A",$BM46,IF(A57="B","",IF(A57="C","",IF(A57="D","",IF(A57="E","",IF(A57="F","",))))))</f>
        <v/>
      </c>
      <c r="G65" s="68"/>
      <c r="H65" s="53"/>
      <c r="I65" s="40"/>
      <c r="J65" s="76"/>
      <c r="K65" s="163"/>
      <c r="L65" s="163"/>
      <c r="M65" s="167" t="str">
        <f ca="1">IF(H57="A",$BM47,IF(H57="B","",IF(H57="C","",IF(H57="D","",IF(H57="E","",IF(H57="F","",))))))</f>
        <v/>
      </c>
      <c r="N65" s="68"/>
      <c r="O65" s="53"/>
      <c r="P65" s="40"/>
      <c r="Q65" s="76"/>
      <c r="R65" s="163"/>
      <c r="S65" s="163"/>
      <c r="T65" s="167" t="str">
        <f ca="1">IF(O57="A",$BM48,IF(O57="B","",IF(O57="C","",IF(O57="D","",IF(O57="E","",IF(O57="F","",))))))</f>
        <v/>
      </c>
      <c r="U65" s="68"/>
      <c r="V65" s="53"/>
      <c r="W65" s="40"/>
      <c r="X65" s="76"/>
      <c r="Y65" s="163"/>
      <c r="Z65" s="163"/>
      <c r="AA65" s="167" t="str">
        <f ca="1">IF(V57="A",$BM49,IF(V57="B","",IF(V57="C","",IF(V57="D","",IF(V57="E","",IF(V57="F","",))))))</f>
        <v/>
      </c>
      <c r="AB65" s="68"/>
      <c r="AC65" s="40"/>
      <c r="AF65" s="11"/>
      <c r="AH65" s="6"/>
      <c r="CB65" s="13">
        <f t="shared" ref="CB65:CB126" ca="1" si="88">RAND()</f>
        <v>0.47984550447333685</v>
      </c>
      <c r="CC65" s="14">
        <f t="shared" ca="1" si="10"/>
        <v>71</v>
      </c>
      <c r="CD65" s="6"/>
      <c r="CE65" s="15">
        <v>65</v>
      </c>
      <c r="CF65" s="16">
        <v>4</v>
      </c>
      <c r="CG65" s="16">
        <v>102</v>
      </c>
      <c r="CH65" s="11"/>
      <c r="CI65" s="11"/>
      <c r="CJ65" s="37"/>
      <c r="CK65" s="38"/>
      <c r="CM65" s="15"/>
      <c r="CN65" s="11"/>
      <c r="CO65" s="11"/>
      <c r="CR65" s="37"/>
      <c r="CS65" s="38"/>
      <c r="CU65" s="15"/>
      <c r="CV65" s="11"/>
      <c r="CW65" s="11"/>
    </row>
    <row r="66" spans="1:101" ht="15" customHeight="1" x14ac:dyDescent="0.25">
      <c r="A66" s="81"/>
      <c r="B66" s="82"/>
      <c r="C66" s="82"/>
      <c r="D66" s="82"/>
      <c r="E66" s="82"/>
      <c r="F66" s="82"/>
      <c r="G66" s="83"/>
      <c r="H66" s="81"/>
      <c r="I66" s="82"/>
      <c r="J66" s="82"/>
      <c r="K66" s="82"/>
      <c r="L66" s="82"/>
      <c r="M66" s="82"/>
      <c r="N66" s="83"/>
      <c r="O66" s="81"/>
      <c r="P66" s="82"/>
      <c r="Q66" s="82"/>
      <c r="R66" s="82"/>
      <c r="S66" s="82"/>
      <c r="T66" s="82"/>
      <c r="U66" s="83"/>
      <c r="V66" s="81"/>
      <c r="W66" s="82"/>
      <c r="X66" s="82"/>
      <c r="Y66" s="82"/>
      <c r="Z66" s="82"/>
      <c r="AA66" s="82"/>
      <c r="AB66" s="83"/>
      <c r="AC66" s="40"/>
      <c r="AH66" s="6"/>
      <c r="CB66" s="13">
        <f t="shared" ca="1" si="88"/>
        <v>0.24404968847476094</v>
      </c>
      <c r="CC66" s="14">
        <f t="shared" ref="CC66:CC126" ca="1" si="89">RANK(CB66,$CB$1:$CB$126,)</f>
        <v>100</v>
      </c>
      <c r="CD66" s="6"/>
      <c r="CE66" s="15">
        <v>66</v>
      </c>
      <c r="CF66" s="16">
        <v>4</v>
      </c>
      <c r="CG66" s="16">
        <v>103</v>
      </c>
      <c r="CH66" s="11"/>
      <c r="CI66" s="11"/>
      <c r="CJ66" s="37"/>
      <c r="CK66" s="38"/>
      <c r="CM66" s="15"/>
      <c r="CN66" s="11"/>
      <c r="CO66" s="11"/>
      <c r="CR66" s="37"/>
      <c r="CS66" s="38"/>
      <c r="CU66" s="15"/>
      <c r="CV66" s="11"/>
      <c r="CW66" s="11"/>
    </row>
    <row r="67" spans="1:101" ht="15" customHeight="1" x14ac:dyDescent="0.25">
      <c r="A67" s="43"/>
      <c r="B67" s="42"/>
      <c r="C67" s="42"/>
      <c r="D67" s="43"/>
      <c r="E67" s="43"/>
      <c r="F67" s="43"/>
      <c r="G67" s="43"/>
      <c r="H67" s="43"/>
      <c r="I67" s="42"/>
      <c r="J67" s="42"/>
      <c r="K67" s="43"/>
      <c r="L67" s="43"/>
      <c r="M67" s="43"/>
      <c r="N67" s="43"/>
      <c r="O67" s="43"/>
      <c r="P67" s="42"/>
      <c r="Q67" s="42"/>
      <c r="R67" s="43"/>
      <c r="S67" s="43"/>
      <c r="T67" s="43"/>
      <c r="U67" s="43"/>
      <c r="V67" s="43"/>
      <c r="W67" s="42"/>
      <c r="X67" s="42"/>
      <c r="Y67" s="43"/>
      <c r="Z67" s="43"/>
      <c r="AA67" s="43"/>
      <c r="AB67" s="43"/>
      <c r="AC67" s="40"/>
      <c r="AD67" s="40"/>
      <c r="AE67" s="40"/>
      <c r="AH67" s="6"/>
      <c r="CB67" s="13">
        <f t="shared" ca="1" si="88"/>
        <v>0.74288282163182651</v>
      </c>
      <c r="CC67" s="14">
        <f t="shared" ca="1" si="89"/>
        <v>37</v>
      </c>
      <c r="CD67" s="6"/>
      <c r="CE67" s="15">
        <v>67</v>
      </c>
      <c r="CF67" s="16">
        <v>4</v>
      </c>
      <c r="CG67" s="16">
        <v>104</v>
      </c>
      <c r="CH67" s="11"/>
      <c r="CI67" s="11"/>
      <c r="CJ67" s="37"/>
      <c r="CK67" s="38"/>
      <c r="CM67" s="15"/>
      <c r="CN67" s="11"/>
      <c r="CO67" s="11"/>
      <c r="CR67" s="37"/>
      <c r="CS67" s="38"/>
      <c r="CU67" s="15"/>
      <c r="CV67" s="11"/>
      <c r="CW67" s="11"/>
    </row>
    <row r="68" spans="1:101" ht="44.25" customHeight="1" x14ac:dyDescent="0.25">
      <c r="A68" s="40"/>
      <c r="B68" s="46"/>
      <c r="C68" s="46"/>
      <c r="D68" s="54"/>
      <c r="E68" s="54"/>
      <c r="F68" s="54"/>
      <c r="G68" s="51"/>
      <c r="H68" s="40"/>
      <c r="I68" s="46"/>
      <c r="J68" s="46"/>
      <c r="K68" s="54"/>
      <c r="L68" s="54"/>
      <c r="M68" s="54"/>
      <c r="N68" s="51"/>
      <c r="O68" s="40"/>
      <c r="P68" s="46"/>
      <c r="Q68" s="46"/>
      <c r="R68" s="54"/>
      <c r="S68" s="54"/>
      <c r="T68" s="54"/>
      <c r="U68" s="51"/>
      <c r="V68" s="40"/>
      <c r="W68" s="46"/>
      <c r="X68" s="46"/>
      <c r="Y68" s="54"/>
      <c r="Z68" s="54"/>
      <c r="AA68" s="54"/>
      <c r="AB68" s="51"/>
      <c r="AC68" s="51"/>
      <c r="AH68" s="6"/>
      <c r="CB68" s="13">
        <f t="shared" ca="1" si="88"/>
        <v>0.65486594104278728</v>
      </c>
      <c r="CC68" s="14">
        <f t="shared" ca="1" si="89"/>
        <v>48</v>
      </c>
      <c r="CD68" s="6"/>
      <c r="CE68" s="15">
        <v>68</v>
      </c>
      <c r="CF68" s="16">
        <v>4</v>
      </c>
      <c r="CG68" s="16">
        <v>105</v>
      </c>
      <c r="CH68" s="11"/>
      <c r="CI68" s="11"/>
      <c r="CJ68" s="37"/>
      <c r="CK68" s="38"/>
      <c r="CM68" s="15"/>
      <c r="CN68" s="11"/>
      <c r="CO68" s="11"/>
      <c r="CR68" s="37"/>
      <c r="CS68" s="38"/>
      <c r="CU68" s="15"/>
      <c r="CV68" s="11"/>
      <c r="CW68" s="11"/>
    </row>
    <row r="69" spans="1:101" ht="44.25" customHeight="1" x14ac:dyDescent="0.25">
      <c r="A69" s="40"/>
      <c r="B69" s="54"/>
      <c r="C69" s="54"/>
      <c r="D69" s="54"/>
      <c r="E69" s="54"/>
      <c r="F69" s="54"/>
      <c r="G69" s="40"/>
      <c r="H69" s="40"/>
      <c r="I69" s="54"/>
      <c r="J69" s="54"/>
      <c r="K69" s="54"/>
      <c r="L69" s="54"/>
      <c r="M69" s="54"/>
      <c r="N69" s="40"/>
      <c r="O69" s="40"/>
      <c r="P69" s="54"/>
      <c r="Q69" s="54"/>
      <c r="R69" s="54"/>
      <c r="S69" s="54"/>
      <c r="T69" s="54"/>
      <c r="U69" s="40"/>
      <c r="V69" s="40"/>
      <c r="W69" s="54"/>
      <c r="X69" s="54"/>
      <c r="Y69" s="54"/>
      <c r="Z69" s="54"/>
      <c r="AA69" s="54"/>
      <c r="AB69" s="40"/>
      <c r="AC69" s="40"/>
      <c r="AF69" s="11"/>
      <c r="AH69" s="6"/>
      <c r="CB69" s="13">
        <f t="shared" ca="1" si="88"/>
        <v>0.40762578813127548</v>
      </c>
      <c r="CC69" s="14">
        <f t="shared" ca="1" si="89"/>
        <v>80</v>
      </c>
      <c r="CD69" s="6"/>
      <c r="CE69" s="15">
        <v>69</v>
      </c>
      <c r="CF69" s="16">
        <v>4</v>
      </c>
      <c r="CG69" s="16">
        <v>106</v>
      </c>
      <c r="CH69" s="11"/>
      <c r="CI69" s="11"/>
      <c r="CJ69" s="37"/>
      <c r="CK69" s="38"/>
      <c r="CM69" s="15"/>
      <c r="CN69" s="11"/>
      <c r="CO69" s="11"/>
      <c r="CR69" s="37"/>
      <c r="CS69" s="38"/>
      <c r="CU69" s="15"/>
      <c r="CV69" s="11"/>
      <c r="CW69" s="11"/>
    </row>
    <row r="70" spans="1:101" ht="54.95" customHeight="1" x14ac:dyDescent="0.2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F70" s="11"/>
      <c r="AH70" s="6"/>
      <c r="CB70" s="13">
        <f t="shared" ca="1" si="88"/>
        <v>0.54288193618103397</v>
      </c>
      <c r="CC70" s="14">
        <f t="shared" ca="1" si="89"/>
        <v>66</v>
      </c>
      <c r="CD70" s="6"/>
      <c r="CE70" s="15">
        <v>70</v>
      </c>
      <c r="CF70" s="16">
        <v>4</v>
      </c>
      <c r="CG70" s="16">
        <v>107</v>
      </c>
      <c r="CH70" s="11"/>
      <c r="CI70" s="11"/>
      <c r="CJ70" s="37"/>
      <c r="CK70" s="38"/>
      <c r="CM70" s="15"/>
      <c r="CN70" s="11"/>
      <c r="CO70" s="11"/>
      <c r="CR70" s="37"/>
      <c r="CS70" s="38"/>
      <c r="CU70" s="15"/>
      <c r="CV70" s="11"/>
      <c r="CW70" s="11"/>
    </row>
    <row r="71" spans="1:101" ht="18.75" x14ac:dyDescent="0.2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F71" s="11"/>
      <c r="AH71" s="6"/>
      <c r="CB71" s="13">
        <f t="shared" ca="1" si="88"/>
        <v>0.41738963570151599</v>
      </c>
      <c r="CC71" s="14">
        <f t="shared" ca="1" si="89"/>
        <v>79</v>
      </c>
      <c r="CD71" s="6"/>
      <c r="CE71" s="15">
        <v>71</v>
      </c>
      <c r="CF71" s="16">
        <v>4</v>
      </c>
      <c r="CG71" s="16">
        <v>108</v>
      </c>
      <c r="CH71" s="11"/>
      <c r="CI71" s="11"/>
      <c r="CJ71" s="37"/>
      <c r="CK71" s="38"/>
      <c r="CM71" s="15"/>
      <c r="CN71" s="11"/>
      <c r="CO71" s="11"/>
      <c r="CR71" s="37"/>
      <c r="CS71" s="38"/>
      <c r="CU71" s="15"/>
      <c r="CV71" s="11"/>
      <c r="CW71" s="11"/>
    </row>
    <row r="72" spans="1:101" ht="18.75" x14ac:dyDescent="0.25">
      <c r="AF72" s="11"/>
      <c r="AH72" s="6"/>
      <c r="CB72" s="13">
        <f t="shared" ca="1" si="88"/>
        <v>5.1395375893644069E-2</v>
      </c>
      <c r="CC72" s="14">
        <f t="shared" ca="1" si="89"/>
        <v>122</v>
      </c>
      <c r="CD72" s="6"/>
      <c r="CE72" s="15">
        <v>72</v>
      </c>
      <c r="CF72" s="16">
        <v>4</v>
      </c>
      <c r="CG72" s="16">
        <v>109</v>
      </c>
      <c r="CH72" s="11"/>
      <c r="CI72" s="11"/>
      <c r="CJ72" s="37"/>
      <c r="CK72" s="38"/>
      <c r="CM72" s="15"/>
      <c r="CN72" s="11"/>
      <c r="CO72" s="11"/>
      <c r="CR72" s="37"/>
      <c r="CS72" s="38"/>
      <c r="CU72" s="15"/>
      <c r="CV72" s="11"/>
      <c r="CW72" s="11"/>
    </row>
    <row r="73" spans="1:101" ht="18.75" x14ac:dyDescent="0.25">
      <c r="AF73" s="11"/>
      <c r="AH73" s="6"/>
      <c r="CB73" s="13">
        <f t="shared" ca="1" si="88"/>
        <v>0.57558727688539868</v>
      </c>
      <c r="CC73" s="14">
        <f t="shared" ca="1" si="89"/>
        <v>58</v>
      </c>
      <c r="CD73" s="6"/>
      <c r="CE73" s="15">
        <v>73</v>
      </c>
      <c r="CF73" s="16">
        <v>4</v>
      </c>
      <c r="CG73" s="16">
        <v>201</v>
      </c>
      <c r="CH73" s="11"/>
      <c r="CI73" s="11"/>
      <c r="CJ73" s="37"/>
      <c r="CK73" s="38"/>
      <c r="CM73" s="15"/>
      <c r="CN73" s="11"/>
      <c r="CO73" s="11"/>
      <c r="CR73" s="37"/>
      <c r="CS73" s="38"/>
      <c r="CU73" s="15"/>
      <c r="CV73" s="11"/>
      <c r="CW73" s="11"/>
    </row>
    <row r="74" spans="1:101" ht="18.75" x14ac:dyDescent="0.25">
      <c r="AF74" s="11"/>
      <c r="AH74" s="6"/>
      <c r="CB74" s="13">
        <f t="shared" ca="1" si="88"/>
        <v>0.21161614693761499</v>
      </c>
      <c r="CC74" s="14">
        <f t="shared" ca="1" si="89"/>
        <v>105</v>
      </c>
      <c r="CD74" s="6"/>
      <c r="CE74" s="15">
        <v>74</v>
      </c>
      <c r="CF74" s="16">
        <v>4</v>
      </c>
      <c r="CG74" s="16">
        <v>202</v>
      </c>
      <c r="CH74" s="11"/>
      <c r="CI74" s="11"/>
      <c r="CJ74" s="37"/>
      <c r="CK74" s="38"/>
      <c r="CM74" s="15"/>
      <c r="CN74" s="11"/>
      <c r="CO74" s="11"/>
      <c r="CR74" s="37"/>
      <c r="CS74" s="38"/>
      <c r="CU74" s="15"/>
      <c r="CV74" s="11"/>
      <c r="CW74" s="11"/>
    </row>
    <row r="75" spans="1:101" ht="18.75" x14ac:dyDescent="0.25">
      <c r="AF75" s="11"/>
      <c r="AH75" s="6"/>
      <c r="CB75" s="13">
        <f t="shared" ca="1" si="88"/>
        <v>0.62609875802936998</v>
      </c>
      <c r="CC75" s="14">
        <f t="shared" ca="1" si="89"/>
        <v>51</v>
      </c>
      <c r="CD75" s="6"/>
      <c r="CE75" s="15">
        <v>75</v>
      </c>
      <c r="CF75" s="16">
        <v>4</v>
      </c>
      <c r="CG75" s="16">
        <v>203</v>
      </c>
      <c r="CH75" s="11"/>
      <c r="CI75" s="11"/>
      <c r="CJ75" s="37"/>
      <c r="CK75" s="38"/>
      <c r="CM75" s="15"/>
      <c r="CN75" s="11"/>
      <c r="CO75" s="11"/>
      <c r="CR75" s="37"/>
      <c r="CS75" s="38"/>
      <c r="CU75" s="15"/>
      <c r="CV75" s="11"/>
      <c r="CW75" s="11"/>
    </row>
    <row r="76" spans="1:101" ht="18.75" x14ac:dyDescent="0.25">
      <c r="AF76" s="11"/>
      <c r="AH76" s="6"/>
      <c r="CB76" s="13">
        <f t="shared" ca="1" si="88"/>
        <v>0.96988058554433487</v>
      </c>
      <c r="CC76" s="14">
        <f t="shared" ca="1" si="89"/>
        <v>3</v>
      </c>
      <c r="CD76" s="6"/>
      <c r="CE76" s="15">
        <v>76</v>
      </c>
      <c r="CF76" s="16">
        <v>4</v>
      </c>
      <c r="CG76" s="16">
        <v>204</v>
      </c>
      <c r="CH76" s="11"/>
      <c r="CI76" s="11"/>
      <c r="CJ76" s="37"/>
      <c r="CK76" s="38"/>
      <c r="CM76" s="15"/>
      <c r="CN76" s="11"/>
      <c r="CO76" s="11"/>
      <c r="CR76" s="37"/>
      <c r="CS76" s="38"/>
      <c r="CU76" s="15"/>
      <c r="CV76" s="11"/>
      <c r="CW76" s="11"/>
    </row>
    <row r="77" spans="1:101" ht="18.75" x14ac:dyDescent="0.25">
      <c r="AF77" s="11"/>
      <c r="AH77" s="6"/>
      <c r="CB77" s="13">
        <f t="shared" ca="1" si="88"/>
        <v>0.73564164039000191</v>
      </c>
      <c r="CC77" s="14">
        <f t="shared" ca="1" si="89"/>
        <v>38</v>
      </c>
      <c r="CD77" s="6"/>
      <c r="CE77" s="15">
        <v>77</v>
      </c>
      <c r="CF77" s="16">
        <v>4</v>
      </c>
      <c r="CG77" s="16">
        <v>205</v>
      </c>
      <c r="CH77" s="11"/>
      <c r="CI77" s="11"/>
      <c r="CJ77" s="37"/>
      <c r="CK77" s="38"/>
      <c r="CM77" s="15"/>
      <c r="CN77" s="11"/>
      <c r="CO77" s="11"/>
      <c r="CR77" s="37"/>
      <c r="CS77" s="38"/>
      <c r="CU77" s="15"/>
      <c r="CV77" s="11"/>
      <c r="CW77" s="11"/>
    </row>
    <row r="78" spans="1:101" ht="18.75" x14ac:dyDescent="0.25">
      <c r="AF78" s="11"/>
      <c r="AH78" s="6"/>
      <c r="CB78" s="13">
        <f t="shared" ca="1" si="88"/>
        <v>0.46193104066247193</v>
      </c>
      <c r="CC78" s="14">
        <f t="shared" ca="1" si="89"/>
        <v>75</v>
      </c>
      <c r="CD78" s="6"/>
      <c r="CE78" s="15">
        <v>78</v>
      </c>
      <c r="CF78" s="16">
        <v>4</v>
      </c>
      <c r="CG78" s="16">
        <v>206</v>
      </c>
      <c r="CH78" s="11"/>
      <c r="CI78" s="11"/>
      <c r="CJ78" s="37"/>
      <c r="CK78" s="38"/>
      <c r="CM78" s="15"/>
      <c r="CN78" s="11"/>
      <c r="CO78" s="11"/>
      <c r="CR78" s="37"/>
      <c r="CS78" s="38"/>
      <c r="CU78" s="15"/>
      <c r="CV78" s="11"/>
      <c r="CW78" s="11"/>
    </row>
    <row r="79" spans="1:101" ht="18.75" x14ac:dyDescent="0.25">
      <c r="AF79" s="11"/>
      <c r="AH79" s="6"/>
      <c r="CB79" s="13">
        <f t="shared" ca="1" si="88"/>
        <v>0.71165874204539514</v>
      </c>
      <c r="CC79" s="14">
        <f t="shared" ca="1" si="89"/>
        <v>42</v>
      </c>
      <c r="CD79" s="6"/>
      <c r="CE79" s="15">
        <v>79</v>
      </c>
      <c r="CF79" s="16">
        <v>4</v>
      </c>
      <c r="CG79" s="16">
        <v>207</v>
      </c>
      <c r="CH79" s="11"/>
      <c r="CI79" s="11"/>
      <c r="CJ79" s="37"/>
      <c r="CK79" s="38"/>
      <c r="CM79" s="15"/>
      <c r="CN79" s="11"/>
      <c r="CO79" s="11"/>
      <c r="CR79" s="37"/>
      <c r="CS79" s="38"/>
      <c r="CU79" s="15"/>
      <c r="CV79" s="11"/>
      <c r="CW79" s="11"/>
    </row>
    <row r="80" spans="1:101" ht="18.75" x14ac:dyDescent="0.25">
      <c r="AF80" s="11"/>
      <c r="AH80" s="6"/>
      <c r="CB80" s="13">
        <f t="shared" ca="1" si="88"/>
        <v>0.69218881686384448</v>
      </c>
      <c r="CC80" s="14">
        <f t="shared" ca="1" si="89"/>
        <v>45</v>
      </c>
      <c r="CD80" s="6"/>
      <c r="CE80" s="15">
        <v>80</v>
      </c>
      <c r="CF80" s="16">
        <v>4</v>
      </c>
      <c r="CG80" s="16">
        <v>208</v>
      </c>
      <c r="CH80" s="11"/>
      <c r="CI80" s="11"/>
      <c r="CJ80" s="37"/>
      <c r="CK80" s="38"/>
      <c r="CM80" s="15"/>
      <c r="CN80" s="11"/>
      <c r="CO80" s="11"/>
      <c r="CR80" s="37"/>
      <c r="CS80" s="38"/>
      <c r="CU80" s="15"/>
      <c r="CV80" s="11"/>
      <c r="CW80" s="11"/>
    </row>
    <row r="81" spans="34:101" ht="18.75" x14ac:dyDescent="0.25">
      <c r="AH81" s="6"/>
      <c r="CB81" s="13">
        <f t="shared" ca="1" si="88"/>
        <v>0.92374735200098224</v>
      </c>
      <c r="CC81" s="14">
        <f t="shared" ca="1" si="89"/>
        <v>9</v>
      </c>
      <c r="CD81" s="6"/>
      <c r="CE81" s="15">
        <v>81</v>
      </c>
      <c r="CF81" s="16">
        <v>4</v>
      </c>
      <c r="CG81" s="16">
        <v>209</v>
      </c>
      <c r="CH81" s="11"/>
      <c r="CI81" s="11"/>
      <c r="CJ81" s="37"/>
      <c r="CK81" s="38"/>
      <c r="CM81" s="15"/>
      <c r="CN81" s="11"/>
      <c r="CO81" s="11"/>
      <c r="CR81" s="37"/>
      <c r="CS81" s="38"/>
      <c r="CU81" s="15"/>
      <c r="CV81" s="11"/>
      <c r="CW81" s="11"/>
    </row>
    <row r="82" spans="34:101" ht="18.75" x14ac:dyDescent="0.25">
      <c r="AH82" s="6"/>
      <c r="CB82" s="13">
        <f t="shared" ca="1" si="88"/>
        <v>5.8232781095655994E-2</v>
      </c>
      <c r="CC82" s="14">
        <f t="shared" ca="1" si="89"/>
        <v>120</v>
      </c>
      <c r="CD82" s="6"/>
      <c r="CE82" s="15">
        <v>82</v>
      </c>
      <c r="CF82" s="16">
        <v>5</v>
      </c>
      <c r="CG82" s="16">
        <v>101</v>
      </c>
      <c r="CH82" s="11"/>
      <c r="CI82" s="11"/>
      <c r="CJ82" s="37"/>
      <c r="CK82" s="38"/>
      <c r="CM82" s="15"/>
      <c r="CN82" s="11"/>
      <c r="CO82" s="11"/>
      <c r="CR82" s="37"/>
      <c r="CS82" s="38"/>
      <c r="CU82" s="15"/>
      <c r="CV82" s="11"/>
      <c r="CW82" s="11"/>
    </row>
    <row r="83" spans="34:101" ht="18.75" x14ac:dyDescent="0.25">
      <c r="AH83" s="6"/>
      <c r="CB83" s="13">
        <f t="shared" ca="1" si="88"/>
        <v>0.35346343531447011</v>
      </c>
      <c r="CC83" s="14">
        <f t="shared" ca="1" si="89"/>
        <v>88</v>
      </c>
      <c r="CD83" s="6"/>
      <c r="CE83" s="15">
        <v>83</v>
      </c>
      <c r="CF83" s="16">
        <v>5</v>
      </c>
      <c r="CG83" s="16">
        <v>102</v>
      </c>
      <c r="CH83" s="11"/>
      <c r="CI83" s="11"/>
      <c r="CJ83" s="37"/>
      <c r="CK83" s="38"/>
      <c r="CM83" s="15"/>
      <c r="CN83" s="11"/>
      <c r="CO83" s="11"/>
      <c r="CR83" s="37"/>
      <c r="CS83" s="38"/>
      <c r="CU83" s="15"/>
      <c r="CV83" s="11"/>
      <c r="CW83" s="11"/>
    </row>
    <row r="84" spans="34:101" ht="18.75" x14ac:dyDescent="0.25">
      <c r="AH84" s="6"/>
      <c r="CB84" s="13">
        <f t="shared" ca="1" si="88"/>
        <v>0.9804067356835674</v>
      </c>
      <c r="CC84" s="14">
        <f t="shared" ca="1" si="89"/>
        <v>2</v>
      </c>
      <c r="CD84" s="6"/>
      <c r="CE84" s="15">
        <v>84</v>
      </c>
      <c r="CF84" s="16">
        <v>5</v>
      </c>
      <c r="CG84" s="16">
        <v>103</v>
      </c>
      <c r="CH84" s="11"/>
      <c r="CI84" s="11"/>
      <c r="CJ84" s="37"/>
      <c r="CK84" s="38"/>
      <c r="CM84" s="15"/>
      <c r="CN84" s="11"/>
      <c r="CO84" s="11"/>
      <c r="CR84" s="37"/>
      <c r="CS84" s="38"/>
      <c r="CU84" s="15"/>
      <c r="CV84" s="11"/>
      <c r="CW84" s="11"/>
    </row>
    <row r="85" spans="34:101" ht="18.75" x14ac:dyDescent="0.25">
      <c r="AH85" s="6"/>
      <c r="CB85" s="13">
        <f t="shared" ca="1" si="88"/>
        <v>0.46490593735179719</v>
      </c>
      <c r="CC85" s="14">
        <f t="shared" ca="1" si="89"/>
        <v>74</v>
      </c>
      <c r="CD85" s="6"/>
      <c r="CE85" s="15">
        <v>85</v>
      </c>
      <c r="CF85" s="16">
        <v>5</v>
      </c>
      <c r="CG85" s="16">
        <v>104</v>
      </c>
      <c r="CH85" s="11"/>
      <c r="CI85" s="11"/>
      <c r="CJ85" s="37"/>
      <c r="CK85" s="38"/>
      <c r="CM85" s="15"/>
      <c r="CN85" s="11"/>
      <c r="CO85" s="11"/>
      <c r="CR85" s="37"/>
      <c r="CS85" s="38"/>
      <c r="CU85" s="15"/>
      <c r="CV85" s="11"/>
      <c r="CW85" s="11"/>
    </row>
    <row r="86" spans="34:101" ht="18.75" x14ac:dyDescent="0.25">
      <c r="AH86" s="6"/>
      <c r="CB86" s="13">
        <f t="shared" ca="1" si="88"/>
        <v>8.5566516812107807E-4</v>
      </c>
      <c r="CC86" s="14">
        <f t="shared" ca="1" si="89"/>
        <v>126</v>
      </c>
      <c r="CD86" s="6"/>
      <c r="CE86" s="15">
        <v>86</v>
      </c>
      <c r="CF86" s="16">
        <v>5</v>
      </c>
      <c r="CG86" s="16">
        <v>105</v>
      </c>
      <c r="CH86" s="11"/>
      <c r="CI86" s="11"/>
      <c r="CJ86" s="37"/>
      <c r="CK86" s="38"/>
      <c r="CM86" s="15"/>
      <c r="CN86" s="11"/>
      <c r="CO86" s="11"/>
      <c r="CR86" s="37"/>
      <c r="CS86" s="38"/>
      <c r="CU86" s="15"/>
      <c r="CV86" s="11"/>
      <c r="CW86" s="11"/>
    </row>
    <row r="87" spans="34:101" ht="18.75" x14ac:dyDescent="0.25">
      <c r="AH87" s="6"/>
      <c r="CB87" s="13">
        <f t="shared" ca="1" si="88"/>
        <v>0.84206462961248296</v>
      </c>
      <c r="CC87" s="14">
        <f t="shared" ca="1" si="89"/>
        <v>16</v>
      </c>
      <c r="CD87" s="6"/>
      <c r="CE87" s="15">
        <v>87</v>
      </c>
      <c r="CF87" s="16">
        <v>5</v>
      </c>
      <c r="CG87" s="16">
        <v>106</v>
      </c>
      <c r="CH87" s="11"/>
      <c r="CI87" s="11"/>
      <c r="CJ87" s="37"/>
      <c r="CK87" s="38"/>
      <c r="CM87" s="15"/>
      <c r="CN87" s="11"/>
      <c r="CO87" s="11"/>
      <c r="CR87" s="37"/>
      <c r="CS87" s="38"/>
      <c r="CU87" s="15"/>
      <c r="CV87" s="11"/>
      <c r="CW87" s="11"/>
    </row>
    <row r="88" spans="34:101" ht="18.75" x14ac:dyDescent="0.25">
      <c r="AH88" s="6"/>
      <c r="CB88" s="13">
        <f t="shared" ca="1" si="88"/>
        <v>0.7447992924331962</v>
      </c>
      <c r="CC88" s="14">
        <f t="shared" ca="1" si="89"/>
        <v>36</v>
      </c>
      <c r="CD88" s="6"/>
      <c r="CE88" s="15">
        <v>88</v>
      </c>
      <c r="CF88" s="16">
        <v>5</v>
      </c>
      <c r="CG88" s="16">
        <v>107</v>
      </c>
      <c r="CH88" s="11"/>
      <c r="CI88" s="11"/>
      <c r="CJ88" s="37"/>
      <c r="CK88" s="38"/>
      <c r="CM88" s="15"/>
      <c r="CN88" s="11"/>
      <c r="CO88" s="11"/>
      <c r="CR88" s="37"/>
      <c r="CS88" s="38"/>
      <c r="CU88" s="15"/>
      <c r="CV88" s="11"/>
      <c r="CW88" s="11"/>
    </row>
    <row r="89" spans="34:101" ht="18.75" x14ac:dyDescent="0.25">
      <c r="AH89" s="6"/>
      <c r="CB89" s="13">
        <f t="shared" ca="1" si="88"/>
        <v>4.3285960666792911E-2</v>
      </c>
      <c r="CC89" s="14">
        <f t="shared" ca="1" si="89"/>
        <v>123</v>
      </c>
      <c r="CD89" s="6"/>
      <c r="CE89" s="15">
        <v>89</v>
      </c>
      <c r="CF89" s="16">
        <v>5</v>
      </c>
      <c r="CG89" s="16">
        <v>108</v>
      </c>
      <c r="CH89" s="11"/>
      <c r="CI89" s="11"/>
      <c r="CJ89" s="37"/>
      <c r="CK89" s="38"/>
      <c r="CM89" s="15"/>
      <c r="CN89" s="11"/>
      <c r="CO89" s="11"/>
      <c r="CR89" s="37"/>
      <c r="CS89" s="38"/>
      <c r="CU89" s="15"/>
      <c r="CV89" s="11"/>
      <c r="CW89" s="11"/>
    </row>
    <row r="90" spans="34:101" ht="18.75" x14ac:dyDescent="0.25">
      <c r="AH90" s="6"/>
      <c r="CB90" s="13">
        <f t="shared" ca="1" si="88"/>
        <v>0.74772208469198864</v>
      </c>
      <c r="CC90" s="14">
        <f t="shared" ca="1" si="89"/>
        <v>35</v>
      </c>
      <c r="CD90" s="6"/>
      <c r="CE90" s="15">
        <v>90</v>
      </c>
      <c r="CF90" s="16">
        <v>5</v>
      </c>
      <c r="CG90" s="16">
        <v>109</v>
      </c>
      <c r="CH90" s="11"/>
      <c r="CI90" s="11"/>
      <c r="CJ90" s="37"/>
      <c r="CK90" s="38"/>
      <c r="CM90" s="15"/>
      <c r="CN90" s="11"/>
      <c r="CO90" s="11"/>
      <c r="CR90" s="37"/>
      <c r="CS90" s="38"/>
      <c r="CU90" s="15"/>
      <c r="CV90" s="11"/>
      <c r="CW90" s="11"/>
    </row>
    <row r="91" spans="34:101" ht="18.75" x14ac:dyDescent="0.25">
      <c r="AH91" s="6"/>
      <c r="CB91" s="13">
        <f t="shared" ca="1" si="88"/>
        <v>0.53438112451627562</v>
      </c>
      <c r="CC91" s="14">
        <f t="shared" ca="1" si="89"/>
        <v>67</v>
      </c>
      <c r="CD91" s="6"/>
      <c r="CE91" s="15">
        <v>91</v>
      </c>
      <c r="CF91" s="16">
        <v>6</v>
      </c>
      <c r="CG91" s="16">
        <v>101</v>
      </c>
      <c r="CH91" s="11"/>
      <c r="CI91" s="11"/>
      <c r="CJ91" s="37"/>
      <c r="CK91" s="38"/>
      <c r="CM91" s="15"/>
      <c r="CN91" s="11"/>
      <c r="CO91" s="11"/>
      <c r="CR91" s="37"/>
      <c r="CS91" s="38"/>
      <c r="CU91" s="15"/>
      <c r="CV91" s="11"/>
      <c r="CW91" s="11"/>
    </row>
    <row r="92" spans="34:101" ht="18.75" x14ac:dyDescent="0.25">
      <c r="AH92" s="6"/>
      <c r="CB92" s="13">
        <f t="shared" ca="1" si="88"/>
        <v>0.35447722755291289</v>
      </c>
      <c r="CC92" s="14">
        <f t="shared" ca="1" si="89"/>
        <v>87</v>
      </c>
      <c r="CD92" s="6"/>
      <c r="CE92" s="15">
        <v>92</v>
      </c>
      <c r="CF92" s="16">
        <v>6</v>
      </c>
      <c r="CG92" s="16">
        <v>102</v>
      </c>
      <c r="CH92" s="11"/>
      <c r="CI92" s="11"/>
      <c r="CJ92" s="37"/>
      <c r="CK92" s="38"/>
      <c r="CM92" s="15"/>
      <c r="CN92" s="11"/>
      <c r="CO92" s="11"/>
      <c r="CR92" s="37"/>
      <c r="CS92" s="38"/>
      <c r="CU92" s="15"/>
      <c r="CV92" s="11"/>
      <c r="CW92" s="11"/>
    </row>
    <row r="93" spans="34:101" ht="18.75" x14ac:dyDescent="0.25">
      <c r="AH93" s="6"/>
      <c r="CB93" s="13">
        <f t="shared" ca="1" si="88"/>
        <v>0.14903008854237076</v>
      </c>
      <c r="CC93" s="14">
        <f t="shared" ca="1" si="89"/>
        <v>112</v>
      </c>
      <c r="CD93" s="6"/>
      <c r="CE93" s="15">
        <v>93</v>
      </c>
      <c r="CF93" s="16">
        <v>6</v>
      </c>
      <c r="CG93" s="16">
        <v>103</v>
      </c>
      <c r="CH93" s="11"/>
      <c r="CI93" s="11"/>
      <c r="CJ93" s="37"/>
      <c r="CK93" s="38"/>
      <c r="CM93" s="15"/>
      <c r="CN93" s="11"/>
      <c r="CO93" s="11"/>
      <c r="CR93" s="37"/>
      <c r="CS93" s="38"/>
      <c r="CU93" s="15"/>
      <c r="CV93" s="11"/>
      <c r="CW93" s="11"/>
    </row>
    <row r="94" spans="34:101" ht="18.75" x14ac:dyDescent="0.25">
      <c r="AH94" s="6"/>
      <c r="CB94" s="13">
        <f t="shared" ca="1" si="88"/>
        <v>0.33791829890423786</v>
      </c>
      <c r="CC94" s="14">
        <f t="shared" ca="1" si="89"/>
        <v>89</v>
      </c>
      <c r="CD94" s="6"/>
      <c r="CE94" s="15">
        <v>94</v>
      </c>
      <c r="CF94" s="16">
        <v>6</v>
      </c>
      <c r="CG94" s="16">
        <v>104</v>
      </c>
      <c r="CH94" s="11"/>
      <c r="CI94" s="11"/>
      <c r="CJ94" s="37"/>
      <c r="CK94" s="38"/>
      <c r="CM94" s="15"/>
      <c r="CN94" s="11"/>
      <c r="CO94" s="11"/>
      <c r="CR94" s="37"/>
      <c r="CS94" s="38"/>
      <c r="CU94" s="15"/>
      <c r="CV94" s="11"/>
      <c r="CW94" s="11"/>
    </row>
    <row r="95" spans="34:101" ht="18.75" x14ac:dyDescent="0.25">
      <c r="AH95" s="6"/>
      <c r="CB95" s="13">
        <f t="shared" ca="1" si="88"/>
        <v>0.79150977615561424</v>
      </c>
      <c r="CC95" s="14">
        <f t="shared" ca="1" si="89"/>
        <v>28</v>
      </c>
      <c r="CD95" s="6"/>
      <c r="CE95" s="15">
        <v>95</v>
      </c>
      <c r="CF95" s="16">
        <v>6</v>
      </c>
      <c r="CG95" s="16">
        <v>105</v>
      </c>
      <c r="CH95" s="11"/>
      <c r="CI95" s="11"/>
      <c r="CJ95" s="37"/>
      <c r="CK95" s="38"/>
      <c r="CM95" s="15"/>
      <c r="CN95" s="11"/>
      <c r="CO95" s="11"/>
      <c r="CR95" s="37"/>
      <c r="CS95" s="38"/>
      <c r="CU95" s="15"/>
      <c r="CV95" s="11"/>
      <c r="CW95" s="11"/>
    </row>
    <row r="96" spans="34:101" ht="18.75" x14ac:dyDescent="0.25">
      <c r="CB96" s="13">
        <f t="shared" ca="1" si="88"/>
        <v>0.22741625825729828</v>
      </c>
      <c r="CC96" s="14">
        <f t="shared" ca="1" si="89"/>
        <v>103</v>
      </c>
      <c r="CD96" s="6"/>
      <c r="CE96" s="15">
        <v>96</v>
      </c>
      <c r="CF96" s="16">
        <v>6</v>
      </c>
      <c r="CG96" s="16">
        <v>106</v>
      </c>
      <c r="CH96" s="11"/>
      <c r="CI96" s="11"/>
      <c r="CJ96" s="37"/>
      <c r="CK96" s="38"/>
      <c r="CM96" s="15"/>
      <c r="CN96" s="11"/>
      <c r="CO96" s="11"/>
      <c r="CR96" s="37"/>
      <c r="CS96" s="38"/>
      <c r="CU96" s="15"/>
      <c r="CV96" s="11"/>
      <c r="CW96" s="11"/>
    </row>
    <row r="97" spans="80:101" ht="18.75" x14ac:dyDescent="0.25">
      <c r="CB97" s="13">
        <f t="shared" ca="1" si="88"/>
        <v>0.42083467657165297</v>
      </c>
      <c r="CC97" s="14">
        <f t="shared" ca="1" si="89"/>
        <v>78</v>
      </c>
      <c r="CD97" s="6"/>
      <c r="CE97" s="15">
        <v>97</v>
      </c>
      <c r="CF97" s="16">
        <v>6</v>
      </c>
      <c r="CG97" s="16">
        <v>107</v>
      </c>
      <c r="CH97" s="11"/>
      <c r="CI97" s="11"/>
      <c r="CJ97" s="37"/>
      <c r="CK97" s="38"/>
      <c r="CM97" s="15"/>
      <c r="CN97" s="11"/>
      <c r="CO97" s="11"/>
      <c r="CR97" s="37"/>
      <c r="CS97" s="38"/>
      <c r="CU97" s="15"/>
      <c r="CV97" s="11"/>
      <c r="CW97" s="11"/>
    </row>
    <row r="98" spans="80:101" ht="18.75" x14ac:dyDescent="0.25">
      <c r="CB98" s="13">
        <f t="shared" ca="1" si="88"/>
        <v>0.48660424358812415</v>
      </c>
      <c r="CC98" s="14">
        <f t="shared" ca="1" si="89"/>
        <v>70</v>
      </c>
      <c r="CD98" s="6"/>
      <c r="CE98" s="15">
        <v>98</v>
      </c>
      <c r="CF98" s="16">
        <v>6</v>
      </c>
      <c r="CG98" s="16">
        <v>108</v>
      </c>
      <c r="CH98" s="11"/>
      <c r="CI98" s="11"/>
      <c r="CJ98" s="37"/>
      <c r="CK98" s="38"/>
      <c r="CM98" s="15"/>
      <c r="CN98" s="11"/>
      <c r="CO98" s="11"/>
      <c r="CR98" s="37"/>
      <c r="CS98" s="38"/>
      <c r="CU98" s="15"/>
      <c r="CV98" s="11"/>
      <c r="CW98" s="11"/>
    </row>
    <row r="99" spans="80:101" ht="18.75" x14ac:dyDescent="0.25">
      <c r="CB99" s="13">
        <f t="shared" ca="1" si="88"/>
        <v>0.32727355891443255</v>
      </c>
      <c r="CC99" s="14">
        <f t="shared" ca="1" si="89"/>
        <v>91</v>
      </c>
      <c r="CD99" s="6"/>
      <c r="CE99" s="15">
        <v>99</v>
      </c>
      <c r="CF99" s="16">
        <v>6</v>
      </c>
      <c r="CG99" s="16">
        <v>109</v>
      </c>
      <c r="CH99" s="11"/>
      <c r="CI99" s="11"/>
      <c r="CJ99" s="37"/>
      <c r="CK99" s="38"/>
      <c r="CM99" s="15"/>
      <c r="CN99" s="11"/>
      <c r="CO99" s="11"/>
      <c r="CR99" s="37"/>
      <c r="CS99" s="38"/>
      <c r="CU99" s="15"/>
      <c r="CV99" s="11"/>
      <c r="CW99" s="11"/>
    </row>
    <row r="100" spans="80:101" ht="18.75" x14ac:dyDescent="0.25">
      <c r="CB100" s="13">
        <f t="shared" ca="1" si="88"/>
        <v>0.31077286791829728</v>
      </c>
      <c r="CC100" s="14">
        <f t="shared" ca="1" si="89"/>
        <v>93</v>
      </c>
      <c r="CD100" s="6"/>
      <c r="CE100" s="15">
        <v>100</v>
      </c>
      <c r="CF100" s="16">
        <v>7</v>
      </c>
      <c r="CG100" s="16">
        <v>101</v>
      </c>
      <c r="CH100" s="11"/>
      <c r="CI100" s="11"/>
      <c r="CJ100" s="37"/>
      <c r="CK100" s="38"/>
      <c r="CM100" s="15"/>
      <c r="CN100" s="11"/>
      <c r="CO100" s="11"/>
      <c r="CR100" s="37"/>
      <c r="CS100" s="38"/>
      <c r="CU100" s="15"/>
      <c r="CV100" s="11"/>
      <c r="CW100" s="11"/>
    </row>
    <row r="101" spans="80:101" ht="18.75" x14ac:dyDescent="0.25">
      <c r="CB101" s="13">
        <f t="shared" ca="1" si="88"/>
        <v>0.25228895600295675</v>
      </c>
      <c r="CC101" s="14">
        <f t="shared" ca="1" si="89"/>
        <v>99</v>
      </c>
      <c r="CD101" s="6"/>
      <c r="CE101" s="15">
        <v>101</v>
      </c>
      <c r="CF101" s="16">
        <v>7</v>
      </c>
      <c r="CG101" s="16">
        <v>102</v>
      </c>
      <c r="CH101" s="11"/>
      <c r="CI101" s="11"/>
      <c r="CJ101" s="37"/>
      <c r="CK101" s="38"/>
      <c r="CM101" s="15"/>
      <c r="CN101" s="11"/>
      <c r="CO101" s="11"/>
      <c r="CR101" s="37"/>
      <c r="CS101" s="38"/>
      <c r="CU101" s="15"/>
      <c r="CV101" s="11"/>
      <c r="CW101" s="11"/>
    </row>
    <row r="102" spans="80:101" ht="18.75" x14ac:dyDescent="0.25">
      <c r="CB102" s="13">
        <f t="shared" ca="1" si="88"/>
        <v>0.56897816790098454</v>
      </c>
      <c r="CC102" s="14">
        <f t="shared" ca="1" si="89"/>
        <v>59</v>
      </c>
      <c r="CD102" s="6"/>
      <c r="CE102" s="15">
        <v>102</v>
      </c>
      <c r="CF102" s="16">
        <v>7</v>
      </c>
      <c r="CG102" s="16">
        <v>103</v>
      </c>
      <c r="CH102" s="11"/>
      <c r="CI102" s="11"/>
      <c r="CJ102" s="37"/>
      <c r="CK102" s="38"/>
      <c r="CM102" s="15"/>
      <c r="CN102" s="11"/>
      <c r="CO102" s="11"/>
      <c r="CR102" s="37"/>
      <c r="CS102" s="38"/>
      <c r="CU102" s="15"/>
      <c r="CV102" s="11"/>
      <c r="CW102" s="11"/>
    </row>
    <row r="103" spans="80:101" ht="18.75" x14ac:dyDescent="0.25">
      <c r="CB103" s="13">
        <f t="shared" ca="1" si="88"/>
        <v>0.81661066522977621</v>
      </c>
      <c r="CC103" s="14">
        <f t="shared" ca="1" si="89"/>
        <v>21</v>
      </c>
      <c r="CD103" s="6"/>
      <c r="CE103" s="15">
        <v>103</v>
      </c>
      <c r="CF103" s="16">
        <v>7</v>
      </c>
      <c r="CG103" s="16">
        <v>104</v>
      </c>
      <c r="CH103" s="11"/>
      <c r="CI103" s="11"/>
      <c r="CJ103" s="37"/>
      <c r="CK103" s="38"/>
      <c r="CM103" s="15"/>
      <c r="CN103" s="11"/>
      <c r="CR103" s="37"/>
      <c r="CS103" s="38"/>
      <c r="CU103" s="15"/>
      <c r="CV103" s="11"/>
      <c r="CW103" s="11"/>
    </row>
    <row r="104" spans="80:101" ht="18.75" x14ac:dyDescent="0.25">
      <c r="CB104" s="13">
        <f t="shared" ca="1" si="88"/>
        <v>0.22818156483536833</v>
      </c>
      <c r="CC104" s="14">
        <f t="shared" ca="1" si="89"/>
        <v>102</v>
      </c>
      <c r="CD104" s="6"/>
      <c r="CE104" s="15">
        <v>104</v>
      </c>
      <c r="CF104" s="16">
        <v>7</v>
      </c>
      <c r="CG104" s="16">
        <v>105</v>
      </c>
      <c r="CH104" s="11"/>
      <c r="CI104" s="11"/>
      <c r="CJ104" s="37"/>
      <c r="CK104" s="38"/>
      <c r="CM104" s="15"/>
      <c r="CN104" s="11"/>
      <c r="CR104" s="37"/>
      <c r="CS104" s="38"/>
      <c r="CU104" s="15"/>
      <c r="CV104" s="11"/>
      <c r="CW104" s="11"/>
    </row>
    <row r="105" spans="80:101" ht="18.75" x14ac:dyDescent="0.25">
      <c r="CB105" s="13">
        <f t="shared" ca="1" si="88"/>
        <v>0.67078164771964621</v>
      </c>
      <c r="CC105" s="14">
        <f t="shared" ca="1" si="89"/>
        <v>47</v>
      </c>
      <c r="CD105" s="6"/>
      <c r="CE105" s="15">
        <v>105</v>
      </c>
      <c r="CF105" s="16">
        <v>7</v>
      </c>
      <c r="CG105" s="16">
        <v>106</v>
      </c>
      <c r="CH105" s="11"/>
      <c r="CI105" s="11"/>
      <c r="CJ105" s="37"/>
      <c r="CK105" s="38"/>
      <c r="CM105" s="15"/>
      <c r="CN105" s="11"/>
      <c r="CR105" s="37"/>
      <c r="CS105" s="38"/>
      <c r="CU105" s="15"/>
      <c r="CV105" s="11"/>
      <c r="CW105" s="11"/>
    </row>
    <row r="106" spans="80:101" ht="18.75" x14ac:dyDescent="0.25">
      <c r="CB106" s="13">
        <f t="shared" ca="1" si="88"/>
        <v>0.52947385176733441</v>
      </c>
      <c r="CC106" s="14">
        <f t="shared" ca="1" si="89"/>
        <v>68</v>
      </c>
      <c r="CD106" s="6"/>
      <c r="CE106" s="15">
        <v>106</v>
      </c>
      <c r="CF106" s="16">
        <v>7</v>
      </c>
      <c r="CG106" s="16">
        <v>107</v>
      </c>
      <c r="CH106" s="11"/>
      <c r="CI106" s="11"/>
      <c r="CJ106" s="37"/>
      <c r="CK106" s="38"/>
      <c r="CM106" s="15"/>
      <c r="CN106" s="11"/>
      <c r="CR106" s="37"/>
      <c r="CS106" s="38"/>
      <c r="CU106" s="15"/>
      <c r="CV106" s="11"/>
      <c r="CW106" s="11"/>
    </row>
    <row r="107" spans="80:101" ht="18.75" x14ac:dyDescent="0.25">
      <c r="CB107" s="13">
        <f t="shared" ca="1" si="88"/>
        <v>0.39315930008244604</v>
      </c>
      <c r="CC107" s="14">
        <f t="shared" ca="1" si="89"/>
        <v>83</v>
      </c>
      <c r="CD107" s="6"/>
      <c r="CE107" s="15">
        <v>107</v>
      </c>
      <c r="CF107" s="16">
        <v>7</v>
      </c>
      <c r="CG107" s="16">
        <v>108</v>
      </c>
      <c r="CH107" s="11"/>
      <c r="CI107" s="11"/>
      <c r="CJ107" s="37"/>
      <c r="CK107" s="38"/>
      <c r="CM107" s="15"/>
      <c r="CN107" s="11"/>
      <c r="CR107" s="37"/>
      <c r="CS107" s="38"/>
      <c r="CU107" s="15"/>
      <c r="CV107" s="11"/>
      <c r="CW107" s="11"/>
    </row>
    <row r="108" spans="80:101" ht="18.75" x14ac:dyDescent="0.25">
      <c r="CB108" s="13">
        <f t="shared" ca="1" si="88"/>
        <v>7.6514754870292578E-2</v>
      </c>
      <c r="CC108" s="14">
        <f t="shared" ca="1" si="89"/>
        <v>118</v>
      </c>
      <c r="CD108" s="6"/>
      <c r="CE108" s="15">
        <v>108</v>
      </c>
      <c r="CF108" s="16">
        <v>7</v>
      </c>
      <c r="CG108" s="16">
        <v>109</v>
      </c>
      <c r="CH108" s="11"/>
      <c r="CI108" s="11"/>
      <c r="CJ108" s="37"/>
      <c r="CK108" s="38"/>
      <c r="CM108" s="15"/>
      <c r="CN108" s="11"/>
      <c r="CR108" s="37"/>
      <c r="CS108" s="38"/>
      <c r="CU108" s="15"/>
      <c r="CV108" s="11"/>
      <c r="CW108" s="11"/>
    </row>
    <row r="109" spans="80:101" ht="18.75" x14ac:dyDescent="0.25">
      <c r="CB109" s="13">
        <f t="shared" ca="1" si="88"/>
        <v>0.61965328177700507</v>
      </c>
      <c r="CC109" s="14">
        <f t="shared" ca="1" si="89"/>
        <v>52</v>
      </c>
      <c r="CD109" s="6"/>
      <c r="CE109" s="15">
        <v>109</v>
      </c>
      <c r="CF109" s="16">
        <v>8</v>
      </c>
      <c r="CG109" s="16">
        <v>101</v>
      </c>
      <c r="CH109" s="11"/>
      <c r="CI109" s="11"/>
      <c r="CJ109" s="37"/>
      <c r="CK109" s="38"/>
      <c r="CM109" s="15"/>
      <c r="CN109" s="11"/>
      <c r="CR109" s="37"/>
      <c r="CS109" s="38"/>
      <c r="CU109" s="15"/>
      <c r="CV109" s="11"/>
      <c r="CW109" s="11"/>
    </row>
    <row r="110" spans="80:101" ht="18.75" x14ac:dyDescent="0.25">
      <c r="CB110" s="13">
        <f t="shared" ca="1" si="88"/>
        <v>0.32689880908181423</v>
      </c>
      <c r="CC110" s="14">
        <f t="shared" ca="1" si="89"/>
        <v>92</v>
      </c>
      <c r="CD110" s="6"/>
      <c r="CE110" s="15">
        <v>110</v>
      </c>
      <c r="CF110" s="16">
        <v>8</v>
      </c>
      <c r="CG110" s="16">
        <v>102</v>
      </c>
      <c r="CH110" s="11"/>
      <c r="CI110" s="11"/>
      <c r="CJ110" s="37"/>
      <c r="CK110" s="38"/>
      <c r="CM110" s="15"/>
      <c r="CN110" s="11"/>
      <c r="CR110" s="37"/>
      <c r="CS110" s="38"/>
      <c r="CU110" s="15"/>
      <c r="CV110" s="11"/>
      <c r="CW110" s="11"/>
    </row>
    <row r="111" spans="80:101" ht="18.75" x14ac:dyDescent="0.25">
      <c r="CB111" s="13">
        <f t="shared" ca="1" si="88"/>
        <v>0.80385381682670631</v>
      </c>
      <c r="CC111" s="14">
        <f t="shared" ca="1" si="89"/>
        <v>24</v>
      </c>
      <c r="CD111" s="6"/>
      <c r="CE111" s="15">
        <v>111</v>
      </c>
      <c r="CF111" s="16">
        <v>8</v>
      </c>
      <c r="CG111" s="16">
        <v>103</v>
      </c>
      <c r="CH111" s="11"/>
      <c r="CI111" s="11"/>
      <c r="CJ111" s="37"/>
      <c r="CK111" s="38"/>
      <c r="CM111" s="15"/>
      <c r="CN111" s="11"/>
      <c r="CR111" s="37"/>
      <c r="CS111" s="38"/>
      <c r="CU111" s="15"/>
      <c r="CV111" s="11"/>
      <c r="CW111" s="11"/>
    </row>
    <row r="112" spans="80:101" ht="18.75" x14ac:dyDescent="0.25">
      <c r="CB112" s="13">
        <f t="shared" ca="1" si="88"/>
        <v>0.62834083343813263</v>
      </c>
      <c r="CC112" s="14">
        <f t="shared" ca="1" si="89"/>
        <v>50</v>
      </c>
      <c r="CD112" s="6"/>
      <c r="CE112" s="15">
        <v>112</v>
      </c>
      <c r="CF112" s="16">
        <v>8</v>
      </c>
      <c r="CG112" s="16">
        <v>104</v>
      </c>
      <c r="CH112" s="11"/>
      <c r="CI112" s="11"/>
      <c r="CJ112" s="37"/>
      <c r="CK112" s="38"/>
      <c r="CM112" s="15"/>
      <c r="CN112" s="11"/>
      <c r="CR112" s="37"/>
      <c r="CS112" s="38"/>
      <c r="CU112" s="15"/>
      <c r="CV112" s="11"/>
      <c r="CW112" s="11"/>
    </row>
    <row r="113" spans="80:85" ht="18.75" x14ac:dyDescent="0.25">
      <c r="CB113" s="13">
        <f t="shared" ca="1" si="88"/>
        <v>0.39927691646837404</v>
      </c>
      <c r="CC113" s="14">
        <f t="shared" ca="1" si="89"/>
        <v>82</v>
      </c>
      <c r="CD113" s="6"/>
      <c r="CE113" s="15">
        <v>113</v>
      </c>
      <c r="CF113" s="16">
        <v>8</v>
      </c>
      <c r="CG113" s="16">
        <v>105</v>
      </c>
    </row>
    <row r="114" spans="80:85" ht="18.75" x14ac:dyDescent="0.25">
      <c r="CB114" s="13">
        <f t="shared" ca="1" si="88"/>
        <v>0.23395847435268979</v>
      </c>
      <c r="CC114" s="14">
        <f t="shared" ca="1" si="89"/>
        <v>101</v>
      </c>
      <c r="CD114" s="6"/>
      <c r="CE114" s="15">
        <v>114</v>
      </c>
      <c r="CF114" s="16">
        <v>8</v>
      </c>
      <c r="CG114" s="16">
        <v>106</v>
      </c>
    </row>
    <row r="115" spans="80:85" ht="18.75" x14ac:dyDescent="0.25">
      <c r="CB115" s="13">
        <f t="shared" ca="1" si="88"/>
        <v>0.19045747596760165</v>
      </c>
      <c r="CC115" s="14">
        <f t="shared" ca="1" si="89"/>
        <v>108</v>
      </c>
      <c r="CD115" s="6"/>
      <c r="CE115" s="15">
        <v>115</v>
      </c>
      <c r="CF115" s="16">
        <v>8</v>
      </c>
      <c r="CG115" s="16">
        <v>107</v>
      </c>
    </row>
    <row r="116" spans="80:85" ht="18.75" x14ac:dyDescent="0.25">
      <c r="CB116" s="13">
        <f t="shared" ca="1" si="88"/>
        <v>0.52015271694493015</v>
      </c>
      <c r="CC116" s="14">
        <f t="shared" ca="1" si="89"/>
        <v>69</v>
      </c>
      <c r="CD116" s="6"/>
      <c r="CE116" s="15">
        <v>116</v>
      </c>
      <c r="CF116" s="16">
        <v>8</v>
      </c>
      <c r="CG116" s="16">
        <v>108</v>
      </c>
    </row>
    <row r="117" spans="80:85" ht="18.75" x14ac:dyDescent="0.25">
      <c r="CB117" s="13">
        <f t="shared" ca="1" si="88"/>
        <v>0.15200783351897507</v>
      </c>
      <c r="CC117" s="14">
        <f t="shared" ca="1" si="89"/>
        <v>111</v>
      </c>
      <c r="CD117" s="6"/>
      <c r="CE117" s="15">
        <v>117</v>
      </c>
      <c r="CF117" s="16">
        <v>8</v>
      </c>
      <c r="CG117" s="16">
        <v>109</v>
      </c>
    </row>
    <row r="118" spans="80:85" ht="18.75" x14ac:dyDescent="0.25">
      <c r="CB118" s="13">
        <f t="shared" ca="1" si="88"/>
        <v>0.82980709605364644</v>
      </c>
      <c r="CC118" s="14">
        <f t="shared" ca="1" si="89"/>
        <v>19</v>
      </c>
      <c r="CD118" s="6"/>
      <c r="CE118" s="15">
        <v>118</v>
      </c>
      <c r="CF118" s="16">
        <v>9</v>
      </c>
      <c r="CG118" s="16">
        <v>101</v>
      </c>
    </row>
    <row r="119" spans="80:85" ht="18.75" x14ac:dyDescent="0.25">
      <c r="CB119" s="13">
        <f t="shared" ca="1" si="88"/>
        <v>0.69263878654531685</v>
      </c>
      <c r="CC119" s="14">
        <f t="shared" ca="1" si="89"/>
        <v>44</v>
      </c>
      <c r="CD119" s="6"/>
      <c r="CE119" s="15">
        <v>119</v>
      </c>
      <c r="CF119" s="16">
        <v>9</v>
      </c>
      <c r="CG119" s="16">
        <v>102</v>
      </c>
    </row>
    <row r="120" spans="80:85" ht="18.75" x14ac:dyDescent="0.25">
      <c r="CB120" s="13">
        <f t="shared" ca="1" si="88"/>
        <v>5.6807670340649374E-2</v>
      </c>
      <c r="CC120" s="14">
        <f t="shared" ca="1" si="89"/>
        <v>121</v>
      </c>
      <c r="CD120" s="6"/>
      <c r="CE120" s="15">
        <v>120</v>
      </c>
      <c r="CF120" s="16">
        <v>9</v>
      </c>
      <c r="CG120" s="16">
        <v>103</v>
      </c>
    </row>
    <row r="121" spans="80:85" ht="18.75" x14ac:dyDescent="0.25">
      <c r="CB121" s="13">
        <f t="shared" ca="1" si="88"/>
        <v>0.40614622603862605</v>
      </c>
      <c r="CC121" s="14">
        <f t="shared" ca="1" si="89"/>
        <v>81</v>
      </c>
      <c r="CD121" s="6"/>
      <c r="CE121" s="15">
        <v>121</v>
      </c>
      <c r="CF121" s="16">
        <v>9</v>
      </c>
      <c r="CG121" s="16">
        <v>104</v>
      </c>
    </row>
    <row r="122" spans="80:85" ht="18.75" x14ac:dyDescent="0.25">
      <c r="CB122" s="13">
        <f t="shared" ca="1" si="88"/>
        <v>6.5929313922993504E-2</v>
      </c>
      <c r="CC122" s="14">
        <f t="shared" ca="1" si="89"/>
        <v>119</v>
      </c>
      <c r="CD122" s="6"/>
      <c r="CE122" s="15">
        <v>122</v>
      </c>
      <c r="CF122" s="16">
        <v>9</v>
      </c>
      <c r="CG122" s="16">
        <v>105</v>
      </c>
    </row>
    <row r="123" spans="80:85" ht="18.75" x14ac:dyDescent="0.25">
      <c r="CB123" s="13">
        <f t="shared" ca="1" si="88"/>
        <v>0.37632496586210118</v>
      </c>
      <c r="CC123" s="14">
        <f t="shared" ca="1" si="89"/>
        <v>85</v>
      </c>
      <c r="CD123" s="6"/>
      <c r="CE123" s="15">
        <v>123</v>
      </c>
      <c r="CF123" s="16">
        <v>9</v>
      </c>
      <c r="CG123" s="16">
        <v>106</v>
      </c>
    </row>
    <row r="124" spans="80:85" ht="18.75" x14ac:dyDescent="0.25">
      <c r="CB124" s="13">
        <f t="shared" ca="1" si="88"/>
        <v>0.7602652671604323</v>
      </c>
      <c r="CC124" s="14">
        <f t="shared" ca="1" si="89"/>
        <v>33</v>
      </c>
      <c r="CD124" s="6"/>
      <c r="CE124" s="15">
        <v>124</v>
      </c>
      <c r="CF124" s="16">
        <v>9</v>
      </c>
      <c r="CG124" s="16">
        <v>107</v>
      </c>
    </row>
    <row r="125" spans="80:85" ht="18.75" x14ac:dyDescent="0.25">
      <c r="CB125" s="13">
        <f t="shared" ca="1" si="88"/>
        <v>0.77886843682391071</v>
      </c>
      <c r="CC125" s="14">
        <f t="shared" ca="1" si="89"/>
        <v>30</v>
      </c>
      <c r="CD125" s="6"/>
      <c r="CE125" s="15">
        <v>125</v>
      </c>
      <c r="CF125" s="16">
        <v>9</v>
      </c>
      <c r="CG125" s="16">
        <v>108</v>
      </c>
    </row>
    <row r="126" spans="80:85" ht="18.75" x14ac:dyDescent="0.25">
      <c r="CB126" s="13">
        <f t="shared" ca="1" si="88"/>
        <v>0.89508003821621307</v>
      </c>
      <c r="CC126" s="14">
        <f t="shared" ca="1" si="89"/>
        <v>12</v>
      </c>
      <c r="CD126" s="6"/>
      <c r="CE126" s="15">
        <v>126</v>
      </c>
      <c r="CF126" s="16">
        <v>9</v>
      </c>
      <c r="CG126" s="16">
        <v>109</v>
      </c>
    </row>
    <row r="127" spans="80:85" ht="18.75" x14ac:dyDescent="0.25">
      <c r="CB127" s="13"/>
      <c r="CC127" s="14"/>
      <c r="CD127" s="6"/>
      <c r="CE127" s="15"/>
      <c r="CF127" s="16"/>
      <c r="CG127" s="16"/>
    </row>
    <row r="128" spans="80:85" ht="18.75" x14ac:dyDescent="0.25">
      <c r="CB128" s="13"/>
      <c r="CC128" s="14"/>
      <c r="CD128" s="6"/>
      <c r="CE128" s="15"/>
      <c r="CF128" s="16"/>
      <c r="CG128" s="16"/>
    </row>
    <row r="129" spans="80:85" ht="18.75" x14ac:dyDescent="0.25">
      <c r="CB129" s="13"/>
      <c r="CC129" s="14"/>
      <c r="CD129" s="6"/>
      <c r="CE129" s="15"/>
      <c r="CF129" s="16"/>
      <c r="CG129" s="16"/>
    </row>
    <row r="130" spans="80:85" ht="18.75" x14ac:dyDescent="0.25">
      <c r="CB130" s="13"/>
      <c r="CC130" s="14"/>
      <c r="CD130" s="6"/>
      <c r="CE130" s="15"/>
      <c r="CF130" s="16"/>
      <c r="CG130" s="16"/>
    </row>
    <row r="131" spans="80:85" ht="18.75" x14ac:dyDescent="0.25">
      <c r="CB131" s="13"/>
      <c r="CC131" s="14"/>
      <c r="CD131" s="6"/>
      <c r="CE131" s="15"/>
      <c r="CF131" s="16"/>
      <c r="CG131" s="16"/>
    </row>
    <row r="132" spans="80:85" ht="18.75" x14ac:dyDescent="0.25">
      <c r="CB132" s="13"/>
      <c r="CC132" s="14"/>
      <c r="CD132" s="6"/>
      <c r="CE132" s="15"/>
      <c r="CF132" s="16"/>
      <c r="CG132" s="16"/>
    </row>
    <row r="133" spans="80:85" ht="18.75" x14ac:dyDescent="0.25">
      <c r="CB133" s="13"/>
      <c r="CC133" s="14"/>
      <c r="CD133" s="6"/>
      <c r="CE133" s="15"/>
      <c r="CF133" s="16"/>
      <c r="CG133" s="16"/>
    </row>
    <row r="134" spans="80:85" ht="18.75" x14ac:dyDescent="0.25">
      <c r="CB134" s="13"/>
      <c r="CC134" s="14"/>
      <c r="CD134" s="6"/>
      <c r="CE134" s="15"/>
      <c r="CF134" s="16"/>
      <c r="CG134" s="16"/>
    </row>
    <row r="135" spans="80:85" ht="18.75" x14ac:dyDescent="0.25">
      <c r="CB135" s="13"/>
      <c r="CC135" s="14"/>
      <c r="CD135" s="6"/>
      <c r="CE135" s="15"/>
      <c r="CF135" s="16"/>
      <c r="CG135" s="16"/>
    </row>
    <row r="136" spans="80:85" ht="18.75" x14ac:dyDescent="0.25">
      <c r="CB136" s="13"/>
      <c r="CC136" s="14"/>
      <c r="CD136" s="6"/>
      <c r="CE136" s="15"/>
      <c r="CF136" s="16"/>
      <c r="CG136" s="16"/>
    </row>
    <row r="137" spans="80:85" ht="18.75" x14ac:dyDescent="0.25">
      <c r="CB137" s="13"/>
      <c r="CC137" s="14"/>
      <c r="CD137" s="6"/>
      <c r="CE137" s="15"/>
      <c r="CF137" s="16"/>
      <c r="CG137" s="16"/>
    </row>
    <row r="138" spans="80:85" ht="18.75" x14ac:dyDescent="0.25">
      <c r="CB138" s="13"/>
      <c r="CC138" s="14"/>
      <c r="CD138" s="6"/>
      <c r="CE138" s="15"/>
      <c r="CF138" s="16"/>
      <c r="CG138" s="16"/>
    </row>
    <row r="139" spans="80:85" ht="18.75" x14ac:dyDescent="0.25">
      <c r="CB139" s="13"/>
      <c r="CC139" s="14"/>
      <c r="CD139" s="6"/>
      <c r="CE139" s="15"/>
      <c r="CF139" s="16"/>
      <c r="CG139" s="16"/>
    </row>
    <row r="140" spans="80:85" ht="18.75" x14ac:dyDescent="0.25">
      <c r="CB140" s="13"/>
      <c r="CC140" s="14"/>
      <c r="CD140" s="6"/>
      <c r="CE140" s="15"/>
      <c r="CF140" s="16"/>
      <c r="CG140" s="16"/>
    </row>
    <row r="141" spans="80:85" ht="18.75" x14ac:dyDescent="0.25">
      <c r="CB141" s="13"/>
      <c r="CC141" s="14"/>
      <c r="CD141" s="6"/>
      <c r="CE141" s="15"/>
      <c r="CF141" s="16"/>
      <c r="CG141" s="16"/>
    </row>
    <row r="142" spans="80:85" ht="18.75" x14ac:dyDescent="0.25">
      <c r="CB142" s="13"/>
      <c r="CC142" s="14"/>
      <c r="CD142" s="6"/>
      <c r="CE142" s="15"/>
      <c r="CF142" s="16"/>
      <c r="CG142" s="16"/>
    </row>
    <row r="143" spans="80:85" ht="18.75" x14ac:dyDescent="0.25">
      <c r="CB143" s="13"/>
      <c r="CC143" s="14"/>
      <c r="CD143" s="6"/>
      <c r="CE143" s="15"/>
      <c r="CF143" s="16"/>
      <c r="CG143" s="16"/>
    </row>
    <row r="144" spans="80:85" ht="18.75" x14ac:dyDescent="0.25">
      <c r="CB144" s="13"/>
      <c r="CC144" s="14"/>
      <c r="CD144" s="6"/>
      <c r="CE144" s="15"/>
      <c r="CF144" s="16"/>
      <c r="CG144" s="16"/>
    </row>
    <row r="145" spans="80:85" ht="18.75" x14ac:dyDescent="0.25">
      <c r="CB145" s="13"/>
      <c r="CC145" s="14"/>
      <c r="CD145" s="6"/>
      <c r="CE145" s="15"/>
      <c r="CF145" s="16"/>
      <c r="CG145" s="16"/>
    </row>
    <row r="146" spans="80:85" ht="18.75" x14ac:dyDescent="0.25">
      <c r="CB146" s="13"/>
      <c r="CC146" s="14"/>
      <c r="CD146" s="6"/>
      <c r="CE146" s="15"/>
      <c r="CF146" s="16"/>
      <c r="CG146" s="16"/>
    </row>
    <row r="147" spans="80:85" ht="18.75" x14ac:dyDescent="0.25">
      <c r="CB147" s="13"/>
      <c r="CC147" s="14"/>
      <c r="CD147" s="6"/>
      <c r="CE147" s="15"/>
      <c r="CF147" s="16"/>
      <c r="CG147" s="16"/>
    </row>
    <row r="148" spans="80:85" ht="18.75" x14ac:dyDescent="0.25">
      <c r="CB148" s="13"/>
      <c r="CC148" s="14"/>
      <c r="CD148" s="6"/>
      <c r="CE148" s="15"/>
      <c r="CF148" s="16"/>
      <c r="CG148" s="16"/>
    </row>
    <row r="149" spans="80:85" ht="18.75" x14ac:dyDescent="0.25">
      <c r="CB149" s="13"/>
      <c r="CC149" s="14"/>
      <c r="CD149" s="6"/>
      <c r="CE149" s="15"/>
      <c r="CF149" s="16"/>
      <c r="CG149" s="16"/>
    </row>
    <row r="150" spans="80:85" ht="18.75" x14ac:dyDescent="0.25">
      <c r="CB150" s="13"/>
      <c r="CC150" s="14"/>
      <c r="CD150" s="6"/>
      <c r="CE150" s="15"/>
      <c r="CF150" s="16"/>
      <c r="CG150" s="16"/>
    </row>
    <row r="151" spans="80:85" ht="18.75" x14ac:dyDescent="0.25">
      <c r="CB151" s="13"/>
      <c r="CC151" s="14"/>
      <c r="CD151" s="6"/>
      <c r="CE151" s="15"/>
      <c r="CF151" s="16"/>
      <c r="CG151" s="16"/>
    </row>
    <row r="152" spans="80:85" ht="18.75" x14ac:dyDescent="0.25">
      <c r="CB152" s="13"/>
      <c r="CC152" s="14"/>
      <c r="CD152" s="6"/>
      <c r="CE152" s="15"/>
      <c r="CF152" s="16"/>
      <c r="CG152" s="16"/>
    </row>
    <row r="153" spans="80:85" ht="18.75" x14ac:dyDescent="0.25">
      <c r="CB153" s="13"/>
      <c r="CC153" s="14"/>
      <c r="CD153" s="6"/>
      <c r="CE153" s="15"/>
      <c r="CF153" s="16"/>
      <c r="CG153" s="16"/>
    </row>
    <row r="154" spans="80:85" ht="18.75" x14ac:dyDescent="0.25">
      <c r="CB154" s="13"/>
      <c r="CC154" s="14"/>
      <c r="CD154" s="6"/>
      <c r="CE154" s="15"/>
      <c r="CF154" s="16"/>
      <c r="CG154" s="16"/>
    </row>
    <row r="155" spans="80:85" ht="18.75" x14ac:dyDescent="0.25">
      <c r="CB155" s="13"/>
      <c r="CC155" s="14"/>
      <c r="CD155" s="6"/>
      <c r="CE155" s="15"/>
      <c r="CF155" s="16"/>
      <c r="CG155" s="16"/>
    </row>
    <row r="156" spans="80:85" ht="18.75" x14ac:dyDescent="0.25">
      <c r="CB156" s="13"/>
      <c r="CC156" s="14"/>
      <c r="CD156" s="6"/>
      <c r="CE156" s="15"/>
      <c r="CF156" s="16"/>
      <c r="CG156" s="16"/>
    </row>
    <row r="157" spans="80:85" ht="18.75" x14ac:dyDescent="0.25">
      <c r="CB157" s="13"/>
      <c r="CC157" s="14"/>
      <c r="CD157" s="6"/>
      <c r="CE157" s="15"/>
      <c r="CF157" s="16"/>
      <c r="CG157" s="16"/>
    </row>
    <row r="158" spans="80:85" ht="18.75" x14ac:dyDescent="0.25">
      <c r="CB158" s="13"/>
      <c r="CC158" s="14"/>
      <c r="CD158" s="6"/>
      <c r="CE158" s="15"/>
      <c r="CF158" s="16"/>
      <c r="CG158" s="16"/>
    </row>
    <row r="159" spans="80:85" ht="18.75" x14ac:dyDescent="0.25">
      <c r="CB159" s="13"/>
      <c r="CC159" s="14"/>
      <c r="CD159" s="6"/>
      <c r="CE159" s="15"/>
      <c r="CF159" s="16"/>
      <c r="CG159" s="16"/>
    </row>
    <row r="160" spans="80:85" ht="18.75" x14ac:dyDescent="0.25">
      <c r="CB160" s="13"/>
      <c r="CC160" s="14"/>
      <c r="CD160" s="6"/>
      <c r="CE160" s="15"/>
      <c r="CF160" s="16"/>
      <c r="CG160" s="16"/>
    </row>
    <row r="161" spans="80:85" ht="18.75" x14ac:dyDescent="0.25">
      <c r="CB161" s="13"/>
      <c r="CC161" s="14"/>
      <c r="CD161" s="6"/>
      <c r="CE161" s="15"/>
      <c r="CF161" s="16"/>
      <c r="CG161" s="16"/>
    </row>
    <row r="162" spans="80:85" ht="18.75" x14ac:dyDescent="0.25">
      <c r="CB162" s="13"/>
      <c r="CC162" s="14"/>
      <c r="CD162" s="6"/>
      <c r="CE162" s="15"/>
      <c r="CF162" s="16"/>
      <c r="CG162" s="16"/>
    </row>
    <row r="163" spans="80:85" ht="18.75" x14ac:dyDescent="0.25">
      <c r="CB163" s="13"/>
      <c r="CC163" s="14"/>
      <c r="CD163" s="6"/>
      <c r="CE163" s="15"/>
      <c r="CF163" s="16"/>
      <c r="CG163" s="16"/>
    </row>
    <row r="164" spans="80:85" ht="18.75" x14ac:dyDescent="0.25">
      <c r="CB164" s="13"/>
      <c r="CC164" s="14"/>
      <c r="CD164" s="6"/>
      <c r="CE164" s="15"/>
      <c r="CF164" s="16"/>
      <c r="CG164" s="16"/>
    </row>
    <row r="165" spans="80:85" ht="18.75" x14ac:dyDescent="0.25">
      <c r="CB165" s="13"/>
      <c r="CC165" s="14"/>
      <c r="CD165" s="6"/>
      <c r="CE165" s="15"/>
      <c r="CF165" s="16"/>
      <c r="CG165" s="16"/>
    </row>
    <row r="166" spans="80:85" ht="18.75" x14ac:dyDescent="0.25">
      <c r="CB166" s="13"/>
      <c r="CC166" s="14"/>
      <c r="CD166" s="6"/>
      <c r="CE166" s="15"/>
      <c r="CF166" s="16"/>
      <c r="CG166" s="16"/>
    </row>
    <row r="167" spans="80:85" ht="18.75" x14ac:dyDescent="0.25">
      <c r="CB167" s="13"/>
      <c r="CC167" s="14"/>
      <c r="CD167" s="6"/>
      <c r="CE167" s="15"/>
      <c r="CF167" s="16"/>
      <c r="CG167" s="16"/>
    </row>
    <row r="168" spans="80:85" ht="18.75" x14ac:dyDescent="0.25">
      <c r="CB168" s="13"/>
      <c r="CC168" s="14"/>
      <c r="CD168" s="6"/>
      <c r="CE168" s="15"/>
      <c r="CF168" s="16"/>
      <c r="CG168" s="16"/>
    </row>
    <row r="169" spans="80:85" ht="18.75" x14ac:dyDescent="0.25">
      <c r="CB169" s="13"/>
      <c r="CC169" s="14"/>
      <c r="CD169" s="6"/>
      <c r="CE169" s="15"/>
      <c r="CF169" s="16"/>
      <c r="CG169" s="16"/>
    </row>
    <row r="170" spans="80:85" ht="18.75" x14ac:dyDescent="0.25">
      <c r="CB170" s="13"/>
      <c r="CC170" s="14"/>
      <c r="CD170" s="6"/>
      <c r="CE170" s="15"/>
      <c r="CF170" s="16"/>
      <c r="CG170" s="16"/>
    </row>
    <row r="171" spans="80:85" ht="18.75" x14ac:dyDescent="0.25">
      <c r="CB171" s="13"/>
      <c r="CC171" s="14"/>
      <c r="CD171" s="6"/>
      <c r="CE171" s="15"/>
      <c r="CF171" s="16"/>
      <c r="CG171" s="16"/>
    </row>
    <row r="172" spans="80:85" ht="18.75" x14ac:dyDescent="0.25">
      <c r="CB172" s="13"/>
      <c r="CC172" s="14"/>
      <c r="CD172" s="6"/>
      <c r="CE172" s="15"/>
      <c r="CF172" s="16"/>
      <c r="CG172" s="16"/>
    </row>
    <row r="173" spans="80:85" ht="18.75" x14ac:dyDescent="0.25">
      <c r="CB173" s="13"/>
      <c r="CC173" s="14"/>
      <c r="CD173" s="6"/>
      <c r="CE173" s="15"/>
      <c r="CF173" s="16"/>
      <c r="CG173" s="16"/>
    </row>
    <row r="174" spans="80:85" ht="18.75" x14ac:dyDescent="0.25">
      <c r="CB174" s="13"/>
      <c r="CC174" s="14"/>
      <c r="CD174" s="6"/>
      <c r="CE174" s="15"/>
      <c r="CF174" s="16"/>
      <c r="CG174" s="16"/>
    </row>
    <row r="175" spans="80:85" ht="18.75" x14ac:dyDescent="0.25">
      <c r="CB175" s="13"/>
      <c r="CC175" s="14"/>
      <c r="CD175" s="6"/>
      <c r="CE175" s="15"/>
      <c r="CF175" s="16"/>
      <c r="CG175" s="16"/>
    </row>
    <row r="176" spans="80:85" ht="18.75" x14ac:dyDescent="0.25">
      <c r="CB176" s="13"/>
      <c r="CC176" s="14"/>
      <c r="CD176" s="6"/>
      <c r="CE176" s="15"/>
      <c r="CF176" s="16"/>
      <c r="CG176" s="16"/>
    </row>
    <row r="177" spans="80:85" ht="18.75" x14ac:dyDescent="0.25">
      <c r="CB177" s="13"/>
      <c r="CC177" s="14"/>
      <c r="CD177" s="6"/>
      <c r="CE177" s="15"/>
      <c r="CF177" s="16"/>
      <c r="CG177" s="16"/>
    </row>
    <row r="178" spans="80:85" ht="18.75" x14ac:dyDescent="0.25">
      <c r="CB178" s="13"/>
      <c r="CC178" s="14"/>
      <c r="CD178" s="6"/>
      <c r="CE178" s="15"/>
      <c r="CF178" s="16"/>
      <c r="CG178" s="16"/>
    </row>
    <row r="179" spans="80:85" ht="18.75" x14ac:dyDescent="0.25">
      <c r="CB179" s="13"/>
      <c r="CC179" s="14"/>
      <c r="CD179" s="6"/>
      <c r="CE179" s="15"/>
      <c r="CF179" s="16"/>
      <c r="CG179" s="16"/>
    </row>
    <row r="180" spans="80:85" ht="18.75" x14ac:dyDescent="0.25">
      <c r="CB180" s="13"/>
      <c r="CC180" s="14"/>
      <c r="CD180" s="6"/>
      <c r="CE180" s="15"/>
      <c r="CF180" s="16"/>
      <c r="CG180" s="16"/>
    </row>
    <row r="181" spans="80:85" ht="18.75" x14ac:dyDescent="0.25">
      <c r="CB181" s="13"/>
      <c r="CC181" s="14"/>
      <c r="CD181" s="6"/>
      <c r="CE181" s="15"/>
      <c r="CF181" s="16"/>
      <c r="CG181" s="16"/>
    </row>
    <row r="182" spans="80:85" ht="18.75" x14ac:dyDescent="0.25">
      <c r="CB182" s="13"/>
      <c r="CC182" s="14"/>
      <c r="CD182" s="6"/>
      <c r="CE182" s="15"/>
      <c r="CF182" s="16"/>
      <c r="CG182" s="16"/>
    </row>
    <row r="183" spans="80:85" ht="18.75" x14ac:dyDescent="0.25">
      <c r="CB183" s="13"/>
      <c r="CC183" s="14"/>
      <c r="CD183" s="6"/>
      <c r="CE183" s="15"/>
      <c r="CF183" s="16"/>
      <c r="CG183" s="16"/>
    </row>
    <row r="184" spans="80:85" ht="18.75" x14ac:dyDescent="0.25">
      <c r="CB184" s="13"/>
      <c r="CC184" s="14"/>
      <c r="CD184" s="6"/>
      <c r="CE184" s="15"/>
      <c r="CF184" s="16"/>
      <c r="CG184" s="16"/>
    </row>
    <row r="185" spans="80:85" ht="18.75" x14ac:dyDescent="0.25">
      <c r="CB185" s="13"/>
      <c r="CC185" s="14"/>
      <c r="CD185" s="6"/>
      <c r="CE185" s="15"/>
      <c r="CF185" s="16"/>
      <c r="CG185" s="16"/>
    </row>
    <row r="186" spans="80:85" ht="18.75" x14ac:dyDescent="0.25">
      <c r="CB186" s="13"/>
      <c r="CC186" s="14"/>
      <c r="CD186" s="6"/>
      <c r="CE186" s="15"/>
      <c r="CF186" s="16"/>
      <c r="CG186" s="16"/>
    </row>
    <row r="187" spans="80:85" ht="18.75" x14ac:dyDescent="0.25">
      <c r="CB187" s="13"/>
      <c r="CC187" s="14"/>
      <c r="CD187" s="6"/>
      <c r="CE187" s="15"/>
      <c r="CF187" s="16"/>
      <c r="CG187" s="16"/>
    </row>
    <row r="188" spans="80:85" ht="18.75" x14ac:dyDescent="0.25">
      <c r="CB188" s="13"/>
      <c r="CC188" s="14"/>
      <c r="CD188" s="6"/>
      <c r="CE188" s="15"/>
      <c r="CF188" s="16"/>
      <c r="CG188" s="16"/>
    </row>
    <row r="189" spans="80:85" ht="18.75" x14ac:dyDescent="0.25">
      <c r="CB189" s="13"/>
      <c r="CC189" s="14"/>
      <c r="CD189" s="6"/>
      <c r="CE189" s="15"/>
      <c r="CF189" s="16"/>
      <c r="CG189" s="16"/>
    </row>
    <row r="190" spans="80:85" ht="18.75" x14ac:dyDescent="0.25">
      <c r="CB190" s="13"/>
      <c r="CC190" s="14"/>
      <c r="CD190" s="6"/>
      <c r="CE190" s="15"/>
      <c r="CF190" s="16"/>
      <c r="CG190" s="16"/>
    </row>
    <row r="191" spans="80:85" ht="18.75" x14ac:dyDescent="0.25">
      <c r="CB191" s="13"/>
      <c r="CC191" s="14"/>
      <c r="CD191" s="6"/>
      <c r="CE191" s="15"/>
      <c r="CF191" s="16"/>
      <c r="CG191" s="16"/>
    </row>
    <row r="192" spans="80:85" ht="18.75" x14ac:dyDescent="0.25">
      <c r="CB192" s="13"/>
      <c r="CC192" s="14"/>
      <c r="CD192" s="6"/>
      <c r="CE192" s="15"/>
      <c r="CF192" s="16"/>
      <c r="CG192" s="16"/>
    </row>
    <row r="193" spans="80:85" ht="18.75" x14ac:dyDescent="0.25">
      <c r="CB193" s="13"/>
      <c r="CC193" s="14"/>
      <c r="CD193" s="6"/>
      <c r="CE193" s="15"/>
      <c r="CF193" s="16"/>
      <c r="CG193" s="16"/>
    </row>
    <row r="194" spans="80:85" ht="18.75" x14ac:dyDescent="0.25">
      <c r="CB194" s="13"/>
      <c r="CC194" s="14"/>
      <c r="CD194" s="6"/>
      <c r="CE194" s="15"/>
      <c r="CF194" s="16"/>
      <c r="CG194" s="16"/>
    </row>
    <row r="195" spans="80:85" ht="18.75" x14ac:dyDescent="0.25">
      <c r="CB195" s="13"/>
      <c r="CC195" s="14"/>
      <c r="CD195" s="6"/>
      <c r="CE195" s="15"/>
      <c r="CF195" s="16"/>
      <c r="CG195" s="16"/>
    </row>
    <row r="196" spans="80:85" ht="18.75" x14ac:dyDescent="0.25">
      <c r="CB196" s="13"/>
      <c r="CC196" s="14"/>
      <c r="CD196" s="6"/>
      <c r="CE196" s="15"/>
      <c r="CF196" s="16"/>
      <c r="CG196" s="16"/>
    </row>
    <row r="197" spans="80:85" ht="18.75" x14ac:dyDescent="0.25">
      <c r="CB197" s="13"/>
      <c r="CC197" s="14"/>
      <c r="CD197" s="6"/>
      <c r="CE197" s="15"/>
      <c r="CF197" s="16"/>
      <c r="CG197" s="16"/>
    </row>
    <row r="198" spans="80:85" ht="18.75" x14ac:dyDescent="0.25">
      <c r="CB198" s="13"/>
      <c r="CC198" s="14"/>
      <c r="CD198" s="6"/>
      <c r="CE198" s="15"/>
      <c r="CF198" s="16"/>
      <c r="CG198" s="16"/>
    </row>
    <row r="199" spans="80:85" ht="18.75" x14ac:dyDescent="0.25">
      <c r="CB199" s="13"/>
      <c r="CC199" s="14"/>
      <c r="CD199" s="6"/>
      <c r="CE199" s="15"/>
      <c r="CF199" s="16"/>
      <c r="CG199" s="16"/>
    </row>
    <row r="200" spans="80:85" ht="18.75" x14ac:dyDescent="0.25">
      <c r="CB200" s="13"/>
      <c r="CC200" s="14"/>
      <c r="CD200" s="6"/>
      <c r="CE200" s="15"/>
      <c r="CF200" s="16"/>
      <c r="CG200" s="16"/>
    </row>
    <row r="201" spans="80:85" ht="18.75" x14ac:dyDescent="0.25">
      <c r="CB201" s="13"/>
      <c r="CC201" s="14"/>
      <c r="CD201" s="6"/>
      <c r="CE201" s="15"/>
      <c r="CF201" s="16"/>
      <c r="CG201" s="16"/>
    </row>
    <row r="202" spans="80:85" ht="18.75" x14ac:dyDescent="0.25">
      <c r="CB202" s="13"/>
      <c r="CC202" s="14"/>
      <c r="CD202" s="6"/>
      <c r="CE202" s="15"/>
      <c r="CF202" s="16"/>
      <c r="CG202" s="16"/>
    </row>
    <row r="203" spans="80:85" ht="18.75" x14ac:dyDescent="0.25">
      <c r="CB203" s="13"/>
      <c r="CC203" s="14"/>
      <c r="CD203" s="6"/>
      <c r="CE203" s="15"/>
      <c r="CF203" s="16"/>
      <c r="CG203" s="16"/>
    </row>
    <row r="204" spans="80:85" ht="18.75" x14ac:dyDescent="0.25">
      <c r="CB204" s="13"/>
      <c r="CC204" s="14"/>
      <c r="CD204" s="6"/>
      <c r="CE204" s="15"/>
      <c r="CF204" s="16"/>
      <c r="CG204" s="16"/>
    </row>
    <row r="205" spans="80:85" ht="18.75" x14ac:dyDescent="0.25">
      <c r="CB205" s="13"/>
      <c r="CC205" s="14"/>
      <c r="CD205" s="6"/>
      <c r="CE205" s="15"/>
      <c r="CF205" s="16"/>
      <c r="CG205" s="16"/>
    </row>
    <row r="206" spans="80:85" ht="18.75" x14ac:dyDescent="0.25">
      <c r="CB206" s="13"/>
      <c r="CC206" s="14"/>
      <c r="CD206" s="6"/>
      <c r="CE206" s="15"/>
      <c r="CF206" s="16"/>
      <c r="CG206" s="16"/>
    </row>
    <row r="207" spans="80:85" ht="18.75" x14ac:dyDescent="0.25">
      <c r="CB207" s="13"/>
      <c r="CC207" s="14"/>
      <c r="CD207" s="6"/>
      <c r="CE207" s="15"/>
      <c r="CF207" s="16"/>
      <c r="CG207" s="16"/>
    </row>
    <row r="208" spans="80:85" ht="18.75" x14ac:dyDescent="0.25">
      <c r="CB208" s="13"/>
      <c r="CC208" s="14"/>
      <c r="CD208" s="6"/>
      <c r="CE208" s="15"/>
      <c r="CF208" s="16"/>
      <c r="CG208" s="16"/>
    </row>
    <row r="209" spans="80:85" ht="18.75" x14ac:dyDescent="0.25">
      <c r="CB209" s="13"/>
      <c r="CC209" s="14"/>
      <c r="CD209" s="6"/>
      <c r="CE209" s="15"/>
      <c r="CF209" s="16"/>
      <c r="CG209" s="16"/>
    </row>
    <row r="210" spans="80:85" ht="18.75" x14ac:dyDescent="0.25">
      <c r="CB210" s="13"/>
      <c r="CC210" s="14"/>
      <c r="CD210" s="6"/>
      <c r="CE210" s="15"/>
      <c r="CF210" s="16"/>
      <c r="CG210" s="16"/>
    </row>
    <row r="211" spans="80:85" ht="18.75" x14ac:dyDescent="0.25">
      <c r="CB211" s="13"/>
      <c r="CC211" s="14"/>
      <c r="CD211" s="6"/>
      <c r="CE211" s="15"/>
      <c r="CF211" s="16"/>
      <c r="CG211" s="16"/>
    </row>
    <row r="212" spans="80:85" ht="18.75" x14ac:dyDescent="0.25">
      <c r="CB212" s="13"/>
      <c r="CC212" s="14"/>
      <c r="CD212" s="6"/>
      <c r="CE212" s="15"/>
      <c r="CF212" s="16"/>
      <c r="CG212" s="16"/>
    </row>
    <row r="213" spans="80:85" ht="18.75" x14ac:dyDescent="0.25">
      <c r="CB213" s="13"/>
      <c r="CC213" s="14"/>
      <c r="CD213" s="6"/>
      <c r="CE213" s="15"/>
      <c r="CF213" s="16"/>
      <c r="CG213" s="16"/>
    </row>
    <row r="214" spans="80:85" ht="18.75" x14ac:dyDescent="0.25">
      <c r="CB214" s="13"/>
      <c r="CC214" s="14"/>
      <c r="CD214" s="6"/>
      <c r="CE214" s="15"/>
      <c r="CF214" s="16"/>
      <c r="CG214" s="16"/>
    </row>
    <row r="215" spans="80:85" ht="18.75" x14ac:dyDescent="0.25">
      <c r="CB215" s="13"/>
      <c r="CC215" s="14"/>
      <c r="CD215" s="6"/>
      <c r="CE215" s="15"/>
      <c r="CF215" s="16"/>
      <c r="CG215" s="16"/>
    </row>
    <row r="216" spans="80:85" ht="18.75" x14ac:dyDescent="0.25">
      <c r="CB216" s="13"/>
      <c r="CC216" s="14"/>
      <c r="CD216" s="6"/>
      <c r="CE216" s="15"/>
      <c r="CF216" s="16"/>
      <c r="CG216" s="16"/>
    </row>
    <row r="217" spans="80:85" ht="18.75" x14ac:dyDescent="0.25">
      <c r="CB217" s="13"/>
      <c r="CC217" s="14"/>
      <c r="CD217" s="6"/>
      <c r="CE217" s="15"/>
      <c r="CF217" s="16"/>
      <c r="CG217" s="16"/>
    </row>
    <row r="218" spans="80:85" ht="18.75" x14ac:dyDescent="0.25">
      <c r="CB218" s="13"/>
      <c r="CC218" s="14"/>
      <c r="CD218" s="6"/>
      <c r="CE218" s="15"/>
      <c r="CF218" s="16"/>
      <c r="CG218" s="16"/>
    </row>
    <row r="219" spans="80:85" ht="18.75" x14ac:dyDescent="0.25">
      <c r="CB219" s="13"/>
      <c r="CC219" s="14"/>
      <c r="CD219" s="6"/>
      <c r="CE219" s="15"/>
      <c r="CF219" s="16"/>
      <c r="CG219" s="16"/>
    </row>
    <row r="220" spans="80:85" ht="18.75" x14ac:dyDescent="0.25">
      <c r="CB220" s="13"/>
      <c r="CC220" s="14"/>
      <c r="CD220" s="6"/>
      <c r="CE220" s="15"/>
      <c r="CF220" s="16"/>
      <c r="CG220" s="16"/>
    </row>
    <row r="221" spans="80:85" ht="18.75" x14ac:dyDescent="0.25">
      <c r="CB221" s="13"/>
      <c r="CC221" s="14"/>
      <c r="CD221" s="6"/>
      <c r="CE221" s="15"/>
      <c r="CF221" s="16"/>
      <c r="CG221" s="16"/>
    </row>
    <row r="222" spans="80:85" ht="18.75" x14ac:dyDescent="0.25">
      <c r="CB222" s="13"/>
      <c r="CC222" s="14"/>
      <c r="CD222" s="6"/>
      <c r="CE222" s="15"/>
      <c r="CF222" s="16"/>
      <c r="CG222" s="16"/>
    </row>
    <row r="223" spans="80:85" ht="18.75" x14ac:dyDescent="0.25">
      <c r="CB223" s="13"/>
      <c r="CC223" s="14"/>
      <c r="CD223" s="6"/>
      <c r="CE223" s="15"/>
      <c r="CF223" s="16"/>
      <c r="CG223" s="16"/>
    </row>
    <row r="224" spans="80:85" ht="18.75" x14ac:dyDescent="0.25">
      <c r="CB224" s="13"/>
      <c r="CC224" s="14"/>
      <c r="CD224" s="6"/>
      <c r="CE224" s="15"/>
      <c r="CF224" s="16"/>
      <c r="CG224" s="16"/>
    </row>
    <row r="225" spans="80:85" ht="18.75" x14ac:dyDescent="0.25">
      <c r="CB225" s="13"/>
      <c r="CC225" s="14"/>
      <c r="CD225" s="6"/>
      <c r="CE225" s="15"/>
      <c r="CF225" s="16"/>
      <c r="CG225" s="16"/>
    </row>
    <row r="226" spans="80:85" ht="18.75" x14ac:dyDescent="0.25">
      <c r="CB226" s="13"/>
      <c r="CC226" s="14"/>
      <c r="CD226" s="6"/>
      <c r="CE226" s="15"/>
      <c r="CF226" s="16"/>
      <c r="CG226" s="16"/>
    </row>
    <row r="227" spans="80:85" ht="18.75" x14ac:dyDescent="0.25">
      <c r="CB227" s="13"/>
      <c r="CC227" s="14"/>
      <c r="CD227" s="6"/>
      <c r="CE227" s="15"/>
      <c r="CF227" s="16"/>
      <c r="CG227" s="16"/>
    </row>
    <row r="228" spans="80:85" ht="18.75" x14ac:dyDescent="0.25">
      <c r="CB228" s="13"/>
      <c r="CC228" s="14"/>
      <c r="CD228" s="6"/>
      <c r="CE228" s="15"/>
      <c r="CF228" s="16"/>
      <c r="CG228" s="16"/>
    </row>
    <row r="229" spans="80:85" ht="18.75" x14ac:dyDescent="0.25">
      <c r="CB229" s="13"/>
      <c r="CC229" s="14"/>
      <c r="CD229" s="6"/>
      <c r="CE229" s="15"/>
      <c r="CF229" s="16"/>
      <c r="CG229" s="16"/>
    </row>
    <row r="230" spans="80:85" ht="18.75" x14ac:dyDescent="0.25">
      <c r="CB230" s="13"/>
      <c r="CC230" s="14"/>
      <c r="CD230" s="6"/>
      <c r="CE230" s="15"/>
      <c r="CF230" s="16"/>
      <c r="CG230" s="16"/>
    </row>
    <row r="231" spans="80:85" ht="18.75" x14ac:dyDescent="0.25">
      <c r="CB231" s="13"/>
      <c r="CC231" s="14"/>
      <c r="CD231" s="6"/>
      <c r="CE231" s="15"/>
      <c r="CF231" s="16"/>
      <c r="CG231" s="16"/>
    </row>
    <row r="232" spans="80:85" ht="18.75" x14ac:dyDescent="0.25">
      <c r="CB232" s="13"/>
      <c r="CC232" s="14"/>
      <c r="CD232" s="6"/>
      <c r="CE232" s="15"/>
      <c r="CF232" s="16"/>
      <c r="CG232" s="16"/>
    </row>
    <row r="233" spans="80:85" ht="18.75" x14ac:dyDescent="0.25">
      <c r="CB233" s="13"/>
      <c r="CC233" s="14"/>
      <c r="CD233" s="6"/>
      <c r="CE233" s="15"/>
      <c r="CF233" s="16"/>
      <c r="CG233" s="16"/>
    </row>
    <row r="234" spans="80:85" ht="18.75" x14ac:dyDescent="0.25">
      <c r="CB234" s="13"/>
      <c r="CC234" s="14"/>
      <c r="CD234" s="6"/>
      <c r="CE234" s="15"/>
      <c r="CF234" s="16"/>
      <c r="CG234" s="16"/>
    </row>
    <row r="235" spans="80:85" ht="18.75" x14ac:dyDescent="0.25">
      <c r="CB235" s="13"/>
      <c r="CC235" s="14"/>
      <c r="CD235" s="6"/>
      <c r="CE235" s="15"/>
      <c r="CF235" s="16"/>
      <c r="CG235" s="16"/>
    </row>
    <row r="236" spans="80:85" ht="18.75" x14ac:dyDescent="0.25">
      <c r="CB236" s="13"/>
      <c r="CC236" s="14"/>
      <c r="CD236" s="6"/>
      <c r="CE236" s="15"/>
      <c r="CF236" s="16"/>
      <c r="CG236" s="16"/>
    </row>
    <row r="237" spans="80:85" ht="18.75" x14ac:dyDescent="0.25">
      <c r="CB237" s="13"/>
      <c r="CC237" s="14"/>
      <c r="CD237" s="6"/>
      <c r="CE237" s="15"/>
      <c r="CF237" s="16"/>
      <c r="CG237" s="16"/>
    </row>
    <row r="238" spans="80:85" ht="18.75" x14ac:dyDescent="0.25">
      <c r="CB238" s="13"/>
      <c r="CC238" s="14"/>
      <c r="CD238" s="6"/>
      <c r="CE238" s="15"/>
      <c r="CF238" s="16"/>
      <c r="CG238" s="16"/>
    </row>
    <row r="239" spans="80:85" ht="18.75" x14ac:dyDescent="0.25">
      <c r="CB239" s="13"/>
      <c r="CC239" s="14"/>
      <c r="CD239" s="6"/>
      <c r="CE239" s="15"/>
      <c r="CF239" s="16"/>
      <c r="CG239" s="16"/>
    </row>
    <row r="240" spans="80:85" ht="18.75" x14ac:dyDescent="0.25">
      <c r="CB240" s="13"/>
      <c r="CC240" s="14"/>
      <c r="CD240" s="6"/>
      <c r="CE240" s="15"/>
      <c r="CF240" s="16"/>
      <c r="CG240" s="16"/>
    </row>
    <row r="241" spans="80:85" ht="18.75" x14ac:dyDescent="0.25">
      <c r="CB241" s="13"/>
      <c r="CC241" s="14"/>
      <c r="CD241" s="6"/>
      <c r="CE241" s="15"/>
      <c r="CF241" s="16"/>
      <c r="CG241" s="16"/>
    </row>
    <row r="242" spans="80:85" ht="18.75" x14ac:dyDescent="0.25">
      <c r="CB242" s="13"/>
      <c r="CC242" s="14"/>
      <c r="CD242" s="6"/>
      <c r="CE242" s="15"/>
      <c r="CF242" s="16"/>
      <c r="CG242" s="16"/>
    </row>
    <row r="243" spans="80:85" ht="18.75" x14ac:dyDescent="0.25">
      <c r="CB243" s="13"/>
      <c r="CC243" s="14"/>
      <c r="CD243" s="6"/>
      <c r="CE243" s="15"/>
      <c r="CF243" s="16"/>
      <c r="CG243" s="16"/>
    </row>
    <row r="244" spans="80:85" ht="18.75" x14ac:dyDescent="0.25">
      <c r="CB244" s="13"/>
      <c r="CC244" s="14"/>
      <c r="CD244" s="6"/>
      <c r="CE244" s="15"/>
      <c r="CF244" s="16"/>
      <c r="CG244" s="16"/>
    </row>
    <row r="245" spans="80:85" ht="18.75" x14ac:dyDescent="0.25">
      <c r="CB245" s="13"/>
      <c r="CC245" s="14"/>
      <c r="CD245" s="6"/>
      <c r="CE245" s="15"/>
      <c r="CF245" s="16"/>
      <c r="CG245" s="16"/>
    </row>
    <row r="246" spans="80:85" ht="18.75" x14ac:dyDescent="0.25">
      <c r="CB246" s="13"/>
      <c r="CC246" s="14"/>
      <c r="CD246" s="6"/>
      <c r="CE246" s="15"/>
      <c r="CF246" s="16"/>
      <c r="CG246" s="16"/>
    </row>
    <row r="247" spans="80:85" ht="18.75" x14ac:dyDescent="0.25">
      <c r="CB247" s="13"/>
      <c r="CC247" s="14"/>
      <c r="CD247" s="6"/>
      <c r="CE247" s="15"/>
      <c r="CF247" s="16"/>
      <c r="CG247" s="16"/>
    </row>
    <row r="248" spans="80:85" ht="18.75" x14ac:dyDescent="0.25">
      <c r="CB248" s="13"/>
      <c r="CC248" s="14"/>
      <c r="CD248" s="6"/>
      <c r="CE248" s="15"/>
      <c r="CF248" s="16"/>
      <c r="CG248" s="16"/>
    </row>
    <row r="249" spans="80:85" ht="18.75" x14ac:dyDescent="0.25">
      <c r="CB249" s="13"/>
      <c r="CC249" s="14"/>
      <c r="CD249" s="6"/>
      <c r="CE249" s="15"/>
      <c r="CF249" s="16"/>
      <c r="CG249" s="16"/>
    </row>
    <row r="250" spans="80:85" ht="18.75" x14ac:dyDescent="0.25">
      <c r="CB250" s="13"/>
      <c r="CC250" s="14"/>
      <c r="CD250" s="6"/>
      <c r="CE250" s="15"/>
      <c r="CF250" s="16"/>
      <c r="CG250" s="16"/>
    </row>
    <row r="251" spans="80:85" ht="18.75" x14ac:dyDescent="0.25">
      <c r="CB251" s="13"/>
      <c r="CC251" s="14"/>
      <c r="CD251" s="6"/>
      <c r="CE251" s="15"/>
      <c r="CF251" s="16"/>
      <c r="CG251" s="16"/>
    </row>
    <row r="252" spans="80:85" ht="18.75" x14ac:dyDescent="0.25">
      <c r="CB252" s="13"/>
      <c r="CC252" s="14"/>
      <c r="CD252" s="6"/>
      <c r="CE252" s="15"/>
      <c r="CF252" s="16"/>
      <c r="CG252" s="16"/>
    </row>
    <row r="253" spans="80:85" ht="18.75" x14ac:dyDescent="0.25">
      <c r="CB253" s="13"/>
      <c r="CC253" s="14"/>
      <c r="CD253" s="6"/>
      <c r="CE253" s="15"/>
      <c r="CF253" s="16"/>
      <c r="CG253" s="16"/>
    </row>
    <row r="254" spans="80:85" ht="18.75" x14ac:dyDescent="0.25">
      <c r="CB254" s="13"/>
      <c r="CC254" s="14"/>
      <c r="CD254" s="6"/>
      <c r="CE254" s="15"/>
      <c r="CF254" s="16"/>
      <c r="CG254" s="16"/>
    </row>
    <row r="255" spans="80:85" ht="18.75" x14ac:dyDescent="0.25">
      <c r="CB255" s="13"/>
      <c r="CC255" s="14"/>
      <c r="CD255" s="6"/>
      <c r="CE255" s="15"/>
      <c r="CF255" s="16"/>
      <c r="CG255" s="16"/>
    </row>
    <row r="256" spans="80:85" ht="18.75" x14ac:dyDescent="0.25">
      <c r="CB256" s="13"/>
      <c r="CC256" s="14"/>
      <c r="CD256" s="6"/>
      <c r="CE256" s="15"/>
      <c r="CF256" s="16"/>
      <c r="CG256" s="16"/>
    </row>
    <row r="257" spans="80:85" ht="18.75" x14ac:dyDescent="0.25">
      <c r="CB257" s="13"/>
      <c r="CC257" s="14"/>
      <c r="CD257" s="6"/>
      <c r="CE257" s="15"/>
      <c r="CF257" s="16"/>
      <c r="CG257" s="16"/>
    </row>
    <row r="258" spans="80:85" ht="18.75" x14ac:dyDescent="0.25">
      <c r="CB258" s="13"/>
      <c r="CC258" s="14"/>
      <c r="CD258" s="6"/>
      <c r="CE258" s="15"/>
      <c r="CF258" s="16"/>
      <c r="CG258" s="16"/>
    </row>
    <row r="259" spans="80:85" ht="18.75" x14ac:dyDescent="0.25">
      <c r="CB259" s="13"/>
      <c r="CC259" s="14"/>
      <c r="CD259" s="6"/>
      <c r="CE259" s="15"/>
      <c r="CF259" s="16"/>
      <c r="CG259" s="16"/>
    </row>
    <row r="260" spans="80:85" ht="18.75" x14ac:dyDescent="0.25">
      <c r="CB260" s="13"/>
      <c r="CC260" s="14"/>
      <c r="CD260" s="6"/>
      <c r="CE260" s="15"/>
      <c r="CF260" s="16"/>
      <c r="CG260" s="16"/>
    </row>
    <row r="261" spans="80:85" ht="18.75" x14ac:dyDescent="0.25">
      <c r="CB261" s="13"/>
      <c r="CC261" s="14"/>
      <c r="CD261" s="6"/>
      <c r="CE261" s="15"/>
      <c r="CF261" s="16"/>
      <c r="CG261" s="16"/>
    </row>
    <row r="262" spans="80:85" ht="18.75" x14ac:dyDescent="0.25">
      <c r="CB262" s="13"/>
      <c r="CC262" s="14"/>
      <c r="CD262" s="6"/>
      <c r="CE262" s="15"/>
      <c r="CF262" s="16"/>
      <c r="CG262" s="16"/>
    </row>
    <row r="263" spans="80:85" ht="18.75" x14ac:dyDescent="0.25">
      <c r="CB263" s="13"/>
      <c r="CC263" s="14"/>
      <c r="CD263" s="6"/>
      <c r="CE263" s="15"/>
      <c r="CF263" s="16"/>
      <c r="CG263" s="16"/>
    </row>
    <row r="264" spans="80:85" ht="18.75" x14ac:dyDescent="0.25">
      <c r="CB264" s="13"/>
      <c r="CC264" s="14"/>
      <c r="CD264" s="6"/>
      <c r="CE264" s="15"/>
      <c r="CF264" s="16"/>
      <c r="CG264" s="16"/>
    </row>
    <row r="265" spans="80:85" ht="18.75" x14ac:dyDescent="0.25">
      <c r="CB265" s="13"/>
      <c r="CC265" s="14"/>
      <c r="CD265" s="6"/>
      <c r="CE265" s="15"/>
      <c r="CF265" s="16"/>
      <c r="CG265" s="16"/>
    </row>
    <row r="266" spans="80:85" ht="18.75" x14ac:dyDescent="0.25">
      <c r="CB266" s="13"/>
      <c r="CC266" s="14"/>
      <c r="CD266" s="6"/>
      <c r="CE266" s="15"/>
      <c r="CF266" s="16"/>
      <c r="CG266" s="16"/>
    </row>
    <row r="267" spans="80:85" ht="18.75" x14ac:dyDescent="0.25">
      <c r="CB267" s="13"/>
      <c r="CC267" s="14"/>
      <c r="CD267" s="6"/>
      <c r="CE267" s="15"/>
      <c r="CF267" s="16"/>
      <c r="CG267" s="16"/>
    </row>
    <row r="268" spans="80:85" ht="18.75" x14ac:dyDescent="0.25">
      <c r="CB268" s="13"/>
      <c r="CC268" s="14"/>
      <c r="CD268" s="6"/>
      <c r="CE268" s="15"/>
      <c r="CF268" s="16"/>
      <c r="CG268" s="16"/>
    </row>
    <row r="269" spans="80:85" ht="18.75" x14ac:dyDescent="0.25">
      <c r="CB269" s="13"/>
      <c r="CC269" s="14"/>
      <c r="CD269" s="6"/>
      <c r="CE269" s="15"/>
      <c r="CF269" s="16"/>
      <c r="CG269" s="16"/>
    </row>
    <row r="270" spans="80:85" ht="18.75" x14ac:dyDescent="0.25">
      <c r="CB270" s="13"/>
      <c r="CC270" s="14"/>
      <c r="CD270" s="6"/>
      <c r="CE270" s="15"/>
      <c r="CF270" s="16"/>
      <c r="CG270" s="16"/>
    </row>
    <row r="271" spans="80:85" ht="18.75" x14ac:dyDescent="0.25">
      <c r="CB271" s="13"/>
      <c r="CC271" s="14"/>
      <c r="CD271" s="6"/>
      <c r="CE271" s="15"/>
      <c r="CF271" s="16"/>
      <c r="CG271" s="16"/>
    </row>
    <row r="272" spans="80:85" ht="18.75" x14ac:dyDescent="0.25">
      <c r="CB272" s="13"/>
      <c r="CC272" s="14"/>
      <c r="CD272" s="6"/>
      <c r="CE272" s="15"/>
      <c r="CF272" s="16"/>
      <c r="CG272" s="16"/>
    </row>
    <row r="273" spans="80:85" ht="18.75" x14ac:dyDescent="0.25">
      <c r="CB273" s="13"/>
      <c r="CC273" s="14"/>
      <c r="CD273" s="6"/>
      <c r="CE273" s="15"/>
      <c r="CF273" s="16"/>
      <c r="CG273" s="16"/>
    </row>
    <row r="274" spans="80:85" ht="18.75" x14ac:dyDescent="0.25">
      <c r="CB274" s="13"/>
      <c r="CC274" s="14"/>
      <c r="CD274" s="6"/>
      <c r="CE274" s="15"/>
      <c r="CF274" s="16"/>
      <c r="CG274" s="16"/>
    </row>
    <row r="275" spans="80:85" ht="18.75" x14ac:dyDescent="0.25">
      <c r="CB275" s="13"/>
      <c r="CC275" s="14"/>
      <c r="CD275" s="6"/>
      <c r="CE275" s="15"/>
      <c r="CF275" s="16"/>
      <c r="CG275" s="16"/>
    </row>
    <row r="276" spans="80:85" ht="18.75" x14ac:dyDescent="0.25">
      <c r="CB276" s="13"/>
      <c r="CC276" s="14"/>
      <c r="CD276" s="6"/>
      <c r="CE276" s="15"/>
      <c r="CF276" s="16"/>
      <c r="CG276" s="16"/>
    </row>
    <row r="277" spans="80:85" ht="18.75" x14ac:dyDescent="0.25">
      <c r="CB277" s="13"/>
      <c r="CC277" s="14"/>
      <c r="CD277" s="6"/>
      <c r="CE277" s="15"/>
      <c r="CF277" s="16"/>
      <c r="CG277" s="16"/>
    </row>
    <row r="278" spans="80:85" ht="18.75" x14ac:dyDescent="0.25">
      <c r="CB278" s="13"/>
      <c r="CC278" s="14"/>
      <c r="CD278" s="6"/>
      <c r="CE278" s="15"/>
      <c r="CF278" s="16"/>
      <c r="CG278" s="16"/>
    </row>
    <row r="279" spans="80:85" ht="18.75" x14ac:dyDescent="0.25">
      <c r="CB279" s="13"/>
      <c r="CC279" s="14"/>
      <c r="CD279" s="6"/>
      <c r="CE279" s="15"/>
      <c r="CF279" s="16"/>
      <c r="CG279" s="16"/>
    </row>
    <row r="280" spans="80:85" ht="18.75" x14ac:dyDescent="0.25">
      <c r="CB280" s="13"/>
      <c r="CC280" s="14"/>
      <c r="CD280" s="6"/>
      <c r="CE280" s="15"/>
      <c r="CF280" s="16"/>
      <c r="CG280" s="16"/>
    </row>
    <row r="281" spans="80:85" ht="18.75" x14ac:dyDescent="0.25">
      <c r="CB281" s="13"/>
      <c r="CC281" s="14"/>
      <c r="CD281" s="6"/>
      <c r="CE281" s="15"/>
      <c r="CF281" s="16"/>
      <c r="CG281" s="16"/>
    </row>
    <row r="282" spans="80:85" ht="18.75" x14ac:dyDescent="0.25">
      <c r="CB282" s="13"/>
      <c r="CC282" s="14"/>
      <c r="CD282" s="6"/>
      <c r="CE282" s="15"/>
      <c r="CF282" s="16"/>
      <c r="CG282" s="16"/>
    </row>
    <row r="283" spans="80:85" ht="18.75" x14ac:dyDescent="0.25">
      <c r="CB283" s="13"/>
      <c r="CC283" s="14"/>
      <c r="CD283" s="6"/>
      <c r="CE283" s="15"/>
      <c r="CF283" s="16"/>
      <c r="CG283" s="16"/>
    </row>
    <row r="284" spans="80:85" ht="18.75" x14ac:dyDescent="0.25">
      <c r="CB284" s="13"/>
      <c r="CC284" s="14"/>
      <c r="CD284" s="6"/>
      <c r="CE284" s="15"/>
      <c r="CF284" s="16"/>
      <c r="CG284" s="16"/>
    </row>
    <row r="285" spans="80:85" ht="18.75" x14ac:dyDescent="0.25">
      <c r="CB285" s="13"/>
      <c r="CC285" s="14"/>
      <c r="CD285" s="6"/>
      <c r="CE285" s="15"/>
      <c r="CF285" s="16"/>
      <c r="CG285" s="16"/>
    </row>
    <row r="286" spans="80:85" ht="18.75" x14ac:dyDescent="0.25">
      <c r="CB286" s="13"/>
      <c r="CC286" s="14"/>
      <c r="CD286" s="6"/>
      <c r="CE286" s="15"/>
      <c r="CF286" s="16"/>
      <c r="CG286" s="16"/>
    </row>
    <row r="287" spans="80:85" ht="18.75" x14ac:dyDescent="0.25">
      <c r="CB287" s="13"/>
      <c r="CC287" s="14"/>
      <c r="CD287" s="6"/>
      <c r="CE287" s="15"/>
      <c r="CF287" s="16"/>
      <c r="CG287" s="16"/>
    </row>
    <row r="288" spans="80:85" ht="18.75" x14ac:dyDescent="0.25">
      <c r="CB288" s="13"/>
      <c r="CC288" s="14"/>
      <c r="CD288" s="6"/>
      <c r="CE288" s="15"/>
      <c r="CF288" s="16"/>
      <c r="CG288" s="16"/>
    </row>
    <row r="289" spans="80:85" ht="18.75" x14ac:dyDescent="0.25">
      <c r="CB289" s="13"/>
      <c r="CC289" s="14"/>
      <c r="CD289" s="6"/>
      <c r="CE289" s="15"/>
      <c r="CF289" s="16"/>
      <c r="CG289" s="16"/>
    </row>
    <row r="290" spans="80:85" ht="18.75" x14ac:dyDescent="0.25">
      <c r="CB290" s="13"/>
      <c r="CC290" s="14"/>
      <c r="CD290" s="6"/>
      <c r="CE290" s="15"/>
      <c r="CF290" s="16"/>
      <c r="CG290" s="16"/>
    </row>
    <row r="291" spans="80:85" ht="18.75" x14ac:dyDescent="0.25">
      <c r="CB291" s="13"/>
      <c r="CC291" s="14"/>
      <c r="CD291" s="6"/>
      <c r="CE291" s="15"/>
      <c r="CF291" s="16"/>
      <c r="CG291" s="16"/>
    </row>
    <row r="292" spans="80:85" ht="18.75" x14ac:dyDescent="0.25">
      <c r="CB292" s="13"/>
      <c r="CC292" s="14"/>
      <c r="CD292" s="6"/>
      <c r="CE292" s="15"/>
      <c r="CF292" s="16"/>
      <c r="CG292" s="16"/>
    </row>
    <row r="293" spans="80:85" ht="18.75" x14ac:dyDescent="0.25">
      <c r="CB293" s="13"/>
      <c r="CC293" s="14"/>
      <c r="CD293" s="6"/>
      <c r="CE293" s="15"/>
      <c r="CF293" s="16"/>
      <c r="CG293" s="16"/>
    </row>
    <row r="294" spans="80:85" ht="18.75" x14ac:dyDescent="0.25">
      <c r="CB294" s="13"/>
      <c r="CC294" s="14"/>
      <c r="CD294" s="6"/>
      <c r="CE294" s="15"/>
      <c r="CF294" s="16"/>
      <c r="CG294" s="16"/>
    </row>
    <row r="295" spans="80:85" ht="18.75" x14ac:dyDescent="0.25">
      <c r="CB295" s="13"/>
      <c r="CC295" s="14"/>
      <c r="CD295" s="6"/>
      <c r="CE295" s="15"/>
      <c r="CF295" s="16"/>
      <c r="CG295" s="16"/>
    </row>
    <row r="296" spans="80:85" ht="18.75" x14ac:dyDescent="0.25">
      <c r="CB296" s="13"/>
      <c r="CC296" s="14"/>
      <c r="CD296" s="6"/>
      <c r="CE296" s="15"/>
      <c r="CF296" s="16"/>
      <c r="CG296" s="16"/>
    </row>
    <row r="297" spans="80:85" ht="18.75" x14ac:dyDescent="0.25">
      <c r="CB297" s="13"/>
      <c r="CC297" s="14"/>
      <c r="CD297" s="6"/>
      <c r="CE297" s="15"/>
      <c r="CF297" s="16"/>
      <c r="CG297" s="16"/>
    </row>
    <row r="298" spans="80:85" ht="18.75" x14ac:dyDescent="0.25">
      <c r="CB298" s="13"/>
      <c r="CC298" s="14"/>
      <c r="CD298" s="6"/>
      <c r="CE298" s="15"/>
      <c r="CF298" s="16"/>
      <c r="CG298" s="16"/>
    </row>
    <row r="299" spans="80:85" ht="18.75" x14ac:dyDescent="0.25">
      <c r="CB299" s="13"/>
      <c r="CC299" s="14"/>
      <c r="CD299" s="6"/>
      <c r="CE299" s="15"/>
      <c r="CF299" s="16"/>
      <c r="CG299" s="16"/>
    </row>
    <row r="300" spans="80:85" ht="18.75" x14ac:dyDescent="0.25">
      <c r="CB300" s="13"/>
      <c r="CC300" s="14"/>
      <c r="CD300" s="6"/>
      <c r="CE300" s="15"/>
      <c r="CF300" s="16"/>
      <c r="CG300" s="16"/>
    </row>
    <row r="301" spans="80:85" ht="18.75" x14ac:dyDescent="0.25">
      <c r="CB301" s="13"/>
      <c r="CC301" s="14"/>
      <c r="CD301" s="6"/>
      <c r="CE301" s="15"/>
      <c r="CF301" s="16"/>
      <c r="CG301" s="16"/>
    </row>
    <row r="302" spans="80:85" ht="18.75" x14ac:dyDescent="0.25">
      <c r="CB302" s="13"/>
      <c r="CC302" s="14"/>
      <c r="CD302" s="6"/>
      <c r="CE302" s="15"/>
      <c r="CF302" s="16"/>
      <c r="CG302" s="16"/>
    </row>
    <row r="303" spans="80:85" ht="18.75" x14ac:dyDescent="0.25">
      <c r="CB303" s="13"/>
      <c r="CC303" s="14"/>
      <c r="CD303" s="6"/>
      <c r="CE303" s="15"/>
      <c r="CF303" s="16"/>
      <c r="CG303" s="16"/>
    </row>
    <row r="304" spans="80:85" ht="18.75" x14ac:dyDescent="0.25">
      <c r="CB304" s="13"/>
      <c r="CC304" s="14"/>
      <c r="CD304" s="6"/>
      <c r="CE304" s="15"/>
      <c r="CF304" s="16"/>
      <c r="CG304" s="16"/>
    </row>
    <row r="305" spans="80:85" ht="18.75" x14ac:dyDescent="0.25">
      <c r="CB305" s="13"/>
      <c r="CC305" s="14"/>
      <c r="CD305" s="6"/>
      <c r="CE305" s="15"/>
      <c r="CF305" s="16"/>
      <c r="CG305" s="16"/>
    </row>
    <row r="306" spans="80:85" ht="18.75" x14ac:dyDescent="0.25">
      <c r="CB306" s="13"/>
      <c r="CC306" s="14"/>
      <c r="CD306" s="6"/>
      <c r="CE306" s="15"/>
      <c r="CF306" s="16"/>
      <c r="CG306" s="16"/>
    </row>
    <row r="307" spans="80:85" ht="18.75" x14ac:dyDescent="0.25">
      <c r="CB307" s="13"/>
      <c r="CC307" s="14"/>
      <c r="CD307" s="6"/>
      <c r="CE307" s="15"/>
      <c r="CF307" s="16"/>
      <c r="CG307" s="16"/>
    </row>
    <row r="308" spans="80:85" ht="18.75" x14ac:dyDescent="0.25">
      <c r="CB308" s="13"/>
      <c r="CC308" s="14"/>
      <c r="CD308" s="6"/>
      <c r="CE308" s="15"/>
      <c r="CF308" s="16"/>
      <c r="CG308" s="16"/>
    </row>
    <row r="309" spans="80:85" ht="18.75" x14ac:dyDescent="0.25">
      <c r="CB309" s="13"/>
      <c r="CC309" s="14"/>
      <c r="CD309" s="6"/>
      <c r="CE309" s="15"/>
      <c r="CF309" s="16"/>
      <c r="CG309" s="16"/>
    </row>
    <row r="310" spans="80:85" ht="18.75" x14ac:dyDescent="0.25">
      <c r="CB310" s="13"/>
      <c r="CC310" s="14"/>
      <c r="CD310" s="6"/>
      <c r="CE310" s="15"/>
      <c r="CF310" s="16"/>
      <c r="CG310" s="16"/>
    </row>
    <row r="311" spans="80:85" ht="18.75" x14ac:dyDescent="0.25">
      <c r="CB311" s="13"/>
      <c r="CC311" s="14"/>
      <c r="CD311" s="6"/>
      <c r="CE311" s="15"/>
      <c r="CF311" s="16"/>
      <c r="CG311" s="16"/>
    </row>
    <row r="312" spans="80:85" ht="18.75" x14ac:dyDescent="0.25">
      <c r="CB312" s="13"/>
      <c r="CC312" s="14"/>
      <c r="CD312" s="6"/>
      <c r="CE312" s="15"/>
      <c r="CF312" s="16"/>
      <c r="CG312" s="16"/>
    </row>
    <row r="313" spans="80:85" ht="18.75" x14ac:dyDescent="0.25">
      <c r="CB313" s="13"/>
      <c r="CC313" s="14"/>
      <c r="CD313" s="6"/>
      <c r="CE313" s="15"/>
      <c r="CF313" s="16"/>
      <c r="CG313" s="16"/>
    </row>
    <row r="314" spans="80:85" ht="18.75" x14ac:dyDescent="0.25">
      <c r="CB314" s="13"/>
      <c r="CC314" s="14"/>
      <c r="CD314" s="6"/>
      <c r="CE314" s="15"/>
      <c r="CF314" s="16"/>
      <c r="CG314" s="16"/>
    </row>
    <row r="315" spans="80:85" ht="18.75" x14ac:dyDescent="0.25">
      <c r="CB315" s="13"/>
      <c r="CC315" s="14"/>
      <c r="CD315" s="6"/>
      <c r="CE315" s="15"/>
      <c r="CF315" s="16"/>
      <c r="CG315" s="16"/>
    </row>
    <row r="316" spans="80:85" ht="18.75" x14ac:dyDescent="0.25">
      <c r="CB316" s="13"/>
      <c r="CC316" s="14"/>
      <c r="CD316" s="6"/>
      <c r="CE316" s="15"/>
      <c r="CF316" s="16"/>
      <c r="CG316" s="16"/>
    </row>
    <row r="317" spans="80:85" ht="18.75" x14ac:dyDescent="0.25">
      <c r="CB317" s="13"/>
      <c r="CC317" s="14"/>
      <c r="CD317" s="6"/>
      <c r="CE317" s="15"/>
      <c r="CF317" s="16"/>
      <c r="CG317" s="16"/>
    </row>
    <row r="318" spans="80:85" ht="18.75" x14ac:dyDescent="0.25">
      <c r="CB318" s="13"/>
      <c r="CC318" s="14"/>
      <c r="CD318" s="6"/>
      <c r="CE318" s="15"/>
      <c r="CF318" s="16"/>
      <c r="CG318" s="16"/>
    </row>
    <row r="319" spans="80:85" ht="18.75" x14ac:dyDescent="0.25">
      <c r="CB319" s="13"/>
      <c r="CC319" s="14"/>
      <c r="CD319" s="6"/>
      <c r="CE319" s="15"/>
      <c r="CF319" s="16"/>
      <c r="CG319" s="16"/>
    </row>
    <row r="320" spans="80:85" ht="18.75" x14ac:dyDescent="0.25">
      <c r="CB320" s="13"/>
      <c r="CC320" s="14"/>
      <c r="CD320" s="6"/>
      <c r="CE320" s="15"/>
      <c r="CF320" s="16"/>
      <c r="CG320" s="16"/>
    </row>
    <row r="321" spans="80:85" ht="18.75" x14ac:dyDescent="0.25">
      <c r="CB321" s="13"/>
      <c r="CC321" s="14"/>
      <c r="CD321" s="6"/>
      <c r="CE321" s="15"/>
      <c r="CF321" s="16"/>
      <c r="CG321" s="16"/>
    </row>
    <row r="322" spans="80:85" ht="18.75" x14ac:dyDescent="0.25">
      <c r="CB322" s="13"/>
      <c r="CC322" s="14"/>
      <c r="CD322" s="6"/>
      <c r="CE322" s="15"/>
      <c r="CF322" s="16"/>
      <c r="CG322" s="16"/>
    </row>
    <row r="323" spans="80:85" ht="18.75" x14ac:dyDescent="0.25">
      <c r="CB323" s="13"/>
      <c r="CC323" s="14"/>
      <c r="CD323" s="6"/>
      <c r="CE323" s="15"/>
      <c r="CF323" s="16"/>
      <c r="CG323" s="16"/>
    </row>
    <row r="324" spans="80:85" ht="18.75" x14ac:dyDescent="0.25">
      <c r="CB324" s="13"/>
      <c r="CC324" s="14"/>
      <c r="CD324" s="6"/>
      <c r="CE324" s="15"/>
      <c r="CF324" s="16"/>
      <c r="CG324" s="16"/>
    </row>
    <row r="325" spans="80:85" ht="18.75" x14ac:dyDescent="0.25">
      <c r="CB325" s="13"/>
      <c r="CC325" s="14"/>
      <c r="CD325" s="6"/>
      <c r="CE325" s="15"/>
      <c r="CF325" s="16"/>
      <c r="CG325" s="16"/>
    </row>
    <row r="326" spans="80:85" ht="18.75" x14ac:dyDescent="0.25">
      <c r="CB326" s="13"/>
      <c r="CC326" s="14"/>
      <c r="CD326" s="6"/>
      <c r="CE326" s="15"/>
      <c r="CF326" s="16"/>
      <c r="CG326" s="16"/>
    </row>
    <row r="327" spans="80:85" ht="18.75" x14ac:dyDescent="0.25">
      <c r="CB327" s="13"/>
      <c r="CC327" s="14"/>
      <c r="CD327" s="6"/>
      <c r="CE327" s="15"/>
      <c r="CF327" s="16"/>
      <c r="CG327" s="16"/>
    </row>
    <row r="328" spans="80:85" ht="18.75" x14ac:dyDescent="0.25">
      <c r="CB328" s="13"/>
      <c r="CC328" s="14"/>
      <c r="CD328" s="6"/>
      <c r="CE328" s="15"/>
      <c r="CF328" s="16"/>
      <c r="CG328" s="16"/>
    </row>
    <row r="329" spans="80:85" ht="18.75" x14ac:dyDescent="0.25">
      <c r="CB329" s="13"/>
      <c r="CC329" s="14"/>
      <c r="CD329" s="6"/>
      <c r="CE329" s="15"/>
      <c r="CF329" s="16"/>
      <c r="CG329" s="16"/>
    </row>
    <row r="330" spans="80:85" ht="18.75" x14ac:dyDescent="0.25">
      <c r="CB330" s="13"/>
      <c r="CC330" s="14"/>
      <c r="CD330" s="6"/>
      <c r="CE330" s="15"/>
      <c r="CF330" s="16"/>
      <c r="CG330" s="16"/>
    </row>
    <row r="331" spans="80:85" ht="18.75" x14ac:dyDescent="0.25">
      <c r="CB331" s="13"/>
      <c r="CC331" s="14"/>
      <c r="CD331" s="6"/>
      <c r="CE331" s="15"/>
      <c r="CF331" s="16"/>
      <c r="CG331" s="16"/>
    </row>
    <row r="332" spans="80:85" ht="18.75" x14ac:dyDescent="0.25">
      <c r="CB332" s="13"/>
      <c r="CC332" s="14"/>
      <c r="CD332" s="6"/>
      <c r="CE332" s="15"/>
      <c r="CF332" s="16"/>
      <c r="CG332" s="16"/>
    </row>
    <row r="333" spans="80:85" ht="18.75" x14ac:dyDescent="0.25">
      <c r="CB333" s="13"/>
      <c r="CC333" s="14"/>
      <c r="CD333" s="6"/>
      <c r="CE333" s="15"/>
      <c r="CF333" s="16"/>
      <c r="CG333" s="16"/>
    </row>
    <row r="334" spans="80:85" ht="18.75" x14ac:dyDescent="0.25">
      <c r="CB334" s="13"/>
      <c r="CC334" s="14"/>
      <c r="CD334" s="6"/>
      <c r="CE334" s="15"/>
      <c r="CF334" s="16"/>
      <c r="CG334" s="16"/>
    </row>
    <row r="335" spans="80:85" ht="18.75" x14ac:dyDescent="0.25">
      <c r="CB335" s="13"/>
      <c r="CC335" s="14"/>
      <c r="CD335" s="6"/>
      <c r="CE335" s="15"/>
      <c r="CF335" s="16"/>
      <c r="CG335" s="16"/>
    </row>
    <row r="336" spans="80:85" ht="18.75" x14ac:dyDescent="0.25">
      <c r="CB336" s="13"/>
      <c r="CC336" s="14"/>
      <c r="CD336" s="6"/>
      <c r="CE336" s="15"/>
      <c r="CF336" s="16"/>
      <c r="CG336" s="16"/>
    </row>
    <row r="337" spans="80:85" ht="18.75" x14ac:dyDescent="0.25">
      <c r="CB337" s="13"/>
      <c r="CC337" s="14"/>
      <c r="CD337" s="6"/>
      <c r="CE337" s="15"/>
      <c r="CF337" s="16"/>
      <c r="CG337" s="16"/>
    </row>
    <row r="338" spans="80:85" ht="18.75" x14ac:dyDescent="0.25">
      <c r="CB338" s="13"/>
      <c r="CC338" s="14"/>
      <c r="CD338" s="6"/>
      <c r="CE338" s="15"/>
      <c r="CF338" s="16"/>
      <c r="CG338" s="16"/>
    </row>
    <row r="339" spans="80:85" ht="18.75" x14ac:dyDescent="0.25">
      <c r="CB339" s="13"/>
      <c r="CC339" s="14"/>
      <c r="CD339" s="6"/>
      <c r="CE339" s="15"/>
      <c r="CF339" s="16"/>
      <c r="CG339" s="16"/>
    </row>
    <row r="340" spans="80:85" ht="18.75" x14ac:dyDescent="0.25">
      <c r="CB340" s="13"/>
      <c r="CC340" s="14"/>
      <c r="CD340" s="6"/>
      <c r="CE340" s="15"/>
      <c r="CF340" s="16"/>
      <c r="CG340" s="16"/>
    </row>
    <row r="341" spans="80:85" ht="18.75" x14ac:dyDescent="0.25">
      <c r="CB341" s="13"/>
      <c r="CC341" s="14"/>
      <c r="CD341" s="6"/>
      <c r="CE341" s="15"/>
      <c r="CF341" s="16"/>
      <c r="CG341" s="16"/>
    </row>
    <row r="342" spans="80:85" ht="18.75" x14ac:dyDescent="0.25">
      <c r="CB342" s="13"/>
      <c r="CC342" s="14"/>
      <c r="CD342" s="6"/>
      <c r="CE342" s="15"/>
      <c r="CF342" s="16"/>
      <c r="CG342" s="16"/>
    </row>
    <row r="343" spans="80:85" ht="18.75" x14ac:dyDescent="0.25">
      <c r="CB343" s="13"/>
      <c r="CC343" s="14"/>
      <c r="CD343" s="6"/>
      <c r="CE343" s="15"/>
      <c r="CF343" s="16"/>
      <c r="CG343" s="16"/>
    </row>
    <row r="344" spans="80:85" ht="18.75" x14ac:dyDescent="0.25">
      <c r="CB344" s="13"/>
      <c r="CC344" s="14"/>
      <c r="CD344" s="6"/>
      <c r="CE344" s="15"/>
      <c r="CF344" s="16"/>
      <c r="CG344" s="16"/>
    </row>
    <row r="345" spans="80:85" ht="18.75" x14ac:dyDescent="0.25">
      <c r="CB345" s="13"/>
      <c r="CC345" s="14"/>
      <c r="CD345" s="6"/>
      <c r="CE345" s="15"/>
      <c r="CF345" s="16"/>
      <c r="CG345" s="16"/>
    </row>
    <row r="346" spans="80:85" ht="18.75" x14ac:dyDescent="0.25">
      <c r="CB346" s="13"/>
      <c r="CC346" s="14"/>
      <c r="CD346" s="6"/>
      <c r="CE346" s="15"/>
      <c r="CF346" s="16"/>
      <c r="CG346" s="16"/>
    </row>
    <row r="347" spans="80:85" ht="18.75" x14ac:dyDescent="0.25">
      <c r="CB347" s="13"/>
      <c r="CC347" s="14"/>
      <c r="CD347" s="6"/>
      <c r="CE347" s="15"/>
      <c r="CF347" s="16"/>
      <c r="CG347" s="16"/>
    </row>
    <row r="348" spans="80:85" ht="18.75" x14ac:dyDescent="0.25">
      <c r="CB348" s="13"/>
      <c r="CC348" s="14"/>
      <c r="CD348" s="6"/>
      <c r="CE348" s="15"/>
      <c r="CF348" s="16"/>
      <c r="CG348" s="16"/>
    </row>
    <row r="349" spans="80:85" ht="18.75" x14ac:dyDescent="0.25">
      <c r="CB349" s="13"/>
      <c r="CC349" s="14"/>
      <c r="CD349" s="6"/>
      <c r="CE349" s="15"/>
      <c r="CF349" s="16"/>
      <c r="CG349" s="16"/>
    </row>
    <row r="350" spans="80:85" ht="18.75" x14ac:dyDescent="0.25">
      <c r="CB350" s="13"/>
      <c r="CC350" s="14"/>
      <c r="CD350" s="6"/>
      <c r="CE350" s="15"/>
      <c r="CF350" s="16"/>
      <c r="CG350" s="16"/>
    </row>
    <row r="351" spans="80:85" ht="18.75" x14ac:dyDescent="0.25">
      <c r="CB351" s="13"/>
      <c r="CC351" s="14"/>
      <c r="CD351" s="6"/>
      <c r="CE351" s="15"/>
      <c r="CF351" s="16"/>
      <c r="CG351" s="16"/>
    </row>
    <row r="352" spans="80:85" ht="18.75" x14ac:dyDescent="0.25">
      <c r="CB352" s="13"/>
      <c r="CC352" s="14"/>
      <c r="CD352" s="6"/>
      <c r="CE352" s="15"/>
      <c r="CF352" s="16"/>
      <c r="CG352" s="16"/>
    </row>
    <row r="353" spans="80:85" ht="18.75" x14ac:dyDescent="0.25">
      <c r="CB353" s="13"/>
      <c r="CC353" s="14"/>
      <c r="CD353" s="6"/>
      <c r="CE353" s="15"/>
      <c r="CF353" s="16"/>
      <c r="CG353" s="16"/>
    </row>
    <row r="354" spans="80:85" ht="18.75" x14ac:dyDescent="0.25">
      <c r="CB354" s="13"/>
      <c r="CC354" s="14"/>
      <c r="CD354" s="6"/>
      <c r="CE354" s="15"/>
      <c r="CF354" s="16"/>
      <c r="CG354" s="16"/>
    </row>
    <row r="355" spans="80:85" ht="18.75" x14ac:dyDescent="0.25">
      <c r="CB355" s="13"/>
      <c r="CC355" s="14"/>
      <c r="CD355" s="6"/>
      <c r="CE355" s="15"/>
      <c r="CF355" s="16"/>
      <c r="CG355" s="16"/>
    </row>
    <row r="356" spans="80:85" ht="18.75" x14ac:dyDescent="0.25">
      <c r="CB356" s="13"/>
      <c r="CC356" s="14"/>
      <c r="CD356" s="6"/>
      <c r="CE356" s="15"/>
      <c r="CF356" s="16"/>
      <c r="CG356" s="16"/>
    </row>
    <row r="357" spans="80:85" ht="18.75" x14ac:dyDescent="0.25">
      <c r="CB357" s="13"/>
      <c r="CC357" s="14"/>
      <c r="CD357" s="6"/>
      <c r="CE357" s="15"/>
      <c r="CF357" s="16"/>
      <c r="CG357" s="16"/>
    </row>
    <row r="358" spans="80:85" ht="18.75" x14ac:dyDescent="0.25">
      <c r="CB358" s="13"/>
      <c r="CC358" s="14"/>
      <c r="CD358" s="6"/>
      <c r="CE358" s="15"/>
      <c r="CF358" s="16"/>
      <c r="CG358" s="16"/>
    </row>
    <row r="359" spans="80:85" ht="18.75" x14ac:dyDescent="0.25">
      <c r="CB359" s="13"/>
      <c r="CC359" s="14"/>
      <c r="CD359" s="6"/>
      <c r="CE359" s="15"/>
      <c r="CF359" s="16"/>
      <c r="CG359" s="16"/>
    </row>
    <row r="360" spans="80:85" ht="18.75" x14ac:dyDescent="0.25">
      <c r="CB360" s="13"/>
      <c r="CC360" s="14"/>
      <c r="CD360" s="6"/>
      <c r="CE360" s="15"/>
      <c r="CF360" s="16"/>
      <c r="CG360" s="16"/>
    </row>
    <row r="361" spans="80:85" ht="18.75" x14ac:dyDescent="0.25">
      <c r="CB361" s="13"/>
      <c r="CC361" s="14"/>
      <c r="CD361" s="6"/>
      <c r="CE361" s="15"/>
      <c r="CF361" s="16"/>
      <c r="CG361" s="16"/>
    </row>
    <row r="362" spans="80:85" ht="18.75" x14ac:dyDescent="0.25">
      <c r="CB362" s="13"/>
      <c r="CC362" s="14"/>
      <c r="CD362" s="6"/>
      <c r="CE362" s="15"/>
      <c r="CF362" s="16"/>
      <c r="CG362" s="16"/>
    </row>
    <row r="363" spans="80:85" ht="18.75" x14ac:dyDescent="0.25">
      <c r="CB363" s="13"/>
      <c r="CC363" s="14"/>
      <c r="CD363" s="6"/>
      <c r="CE363" s="15"/>
      <c r="CF363" s="16"/>
      <c r="CG363" s="16"/>
    </row>
    <row r="364" spans="80:85" ht="18.75" x14ac:dyDescent="0.25">
      <c r="CB364" s="13"/>
      <c r="CC364" s="14"/>
      <c r="CD364" s="6"/>
      <c r="CE364" s="15"/>
      <c r="CF364" s="16"/>
      <c r="CG364" s="16"/>
    </row>
    <row r="365" spans="80:85" ht="18.75" x14ac:dyDescent="0.25">
      <c r="CB365" s="13"/>
      <c r="CC365" s="14"/>
      <c r="CD365" s="6"/>
      <c r="CE365" s="15"/>
      <c r="CF365" s="16"/>
      <c r="CG365" s="16"/>
    </row>
    <row r="366" spans="80:85" ht="18.75" x14ac:dyDescent="0.25">
      <c r="CB366" s="13"/>
      <c r="CC366" s="14"/>
      <c r="CD366" s="6"/>
      <c r="CE366" s="15"/>
      <c r="CF366" s="16"/>
      <c r="CG366" s="16"/>
    </row>
    <row r="367" spans="80:85" ht="18.75" x14ac:dyDescent="0.25">
      <c r="CB367" s="13"/>
      <c r="CC367" s="14"/>
      <c r="CD367" s="6"/>
      <c r="CE367" s="15"/>
      <c r="CF367" s="16"/>
      <c r="CG367" s="16"/>
    </row>
    <row r="368" spans="80:85" ht="18.75" x14ac:dyDescent="0.25">
      <c r="CB368" s="13"/>
      <c r="CC368" s="14"/>
      <c r="CD368" s="6"/>
      <c r="CE368" s="15"/>
      <c r="CF368" s="16"/>
      <c r="CG368" s="16"/>
    </row>
    <row r="369" spans="80:85" ht="18.75" x14ac:dyDescent="0.25">
      <c r="CB369" s="13"/>
      <c r="CC369" s="14"/>
      <c r="CD369" s="6"/>
      <c r="CE369" s="15"/>
      <c r="CF369" s="16"/>
      <c r="CG369" s="16"/>
    </row>
    <row r="370" spans="80:85" ht="18.75" x14ac:dyDescent="0.25">
      <c r="CB370" s="13"/>
      <c r="CC370" s="14"/>
      <c r="CD370" s="6"/>
      <c r="CE370" s="15"/>
      <c r="CF370" s="16"/>
      <c r="CG370" s="16"/>
    </row>
    <row r="371" spans="80:85" ht="18.75" x14ac:dyDescent="0.25">
      <c r="CB371" s="13"/>
      <c r="CC371" s="14"/>
      <c r="CD371" s="6"/>
      <c r="CE371" s="15"/>
      <c r="CF371" s="16"/>
      <c r="CG371" s="16"/>
    </row>
    <row r="372" spans="80:85" ht="18.75" x14ac:dyDescent="0.25">
      <c r="CB372" s="13"/>
      <c r="CC372" s="14"/>
      <c r="CD372" s="6"/>
      <c r="CE372" s="15"/>
      <c r="CF372" s="16"/>
      <c r="CG372" s="16"/>
    </row>
    <row r="373" spans="80:85" ht="18.75" x14ac:dyDescent="0.25">
      <c r="CB373" s="13"/>
      <c r="CC373" s="14"/>
      <c r="CD373" s="6"/>
      <c r="CE373" s="15"/>
      <c r="CF373" s="16"/>
      <c r="CG373" s="16"/>
    </row>
    <row r="374" spans="80:85" ht="18.75" x14ac:dyDescent="0.25">
      <c r="CB374" s="13"/>
      <c r="CC374" s="14"/>
      <c r="CD374" s="6"/>
      <c r="CE374" s="15"/>
      <c r="CF374" s="16"/>
      <c r="CG374" s="16"/>
    </row>
    <row r="375" spans="80:85" ht="18.75" x14ac:dyDescent="0.25">
      <c r="CB375" s="13"/>
      <c r="CC375" s="14"/>
      <c r="CD375" s="6"/>
      <c r="CE375" s="15"/>
      <c r="CF375" s="16"/>
      <c r="CG375" s="16"/>
    </row>
    <row r="376" spans="80:85" ht="18.75" x14ac:dyDescent="0.25">
      <c r="CB376" s="13"/>
      <c r="CC376" s="14"/>
      <c r="CD376" s="6"/>
      <c r="CE376" s="15"/>
      <c r="CF376" s="16"/>
      <c r="CG376" s="16"/>
    </row>
    <row r="377" spans="80:85" ht="18.75" x14ac:dyDescent="0.25">
      <c r="CB377" s="13"/>
      <c r="CC377" s="14"/>
      <c r="CD377" s="6"/>
      <c r="CE377" s="15"/>
      <c r="CF377" s="16"/>
      <c r="CG377" s="16"/>
    </row>
    <row r="378" spans="80:85" ht="18.75" x14ac:dyDescent="0.25">
      <c r="CB378" s="13"/>
      <c r="CC378" s="14"/>
      <c r="CD378" s="6"/>
      <c r="CE378" s="15"/>
      <c r="CF378" s="16"/>
      <c r="CG378" s="16"/>
    </row>
    <row r="379" spans="80:85" ht="18.75" x14ac:dyDescent="0.25">
      <c r="CB379" s="13"/>
      <c r="CC379" s="14"/>
      <c r="CD379" s="6"/>
      <c r="CE379" s="15"/>
      <c r="CF379" s="16"/>
      <c r="CG379" s="16"/>
    </row>
    <row r="380" spans="80:85" ht="18.75" x14ac:dyDescent="0.25">
      <c r="CB380" s="13"/>
      <c r="CC380" s="14"/>
      <c r="CD380" s="6"/>
      <c r="CE380" s="15"/>
      <c r="CF380" s="16"/>
      <c r="CG380" s="16"/>
    </row>
    <row r="381" spans="80:85" ht="18.75" x14ac:dyDescent="0.25">
      <c r="CB381" s="13"/>
      <c r="CC381" s="14"/>
      <c r="CD381" s="6"/>
      <c r="CE381" s="15"/>
      <c r="CF381" s="16"/>
      <c r="CG381" s="16"/>
    </row>
    <row r="382" spans="80:85" ht="18.75" x14ac:dyDescent="0.25">
      <c r="CB382" s="13"/>
      <c r="CC382" s="14"/>
      <c r="CD382" s="6"/>
      <c r="CE382" s="15"/>
      <c r="CF382" s="16"/>
      <c r="CG382" s="16"/>
    </row>
    <row r="383" spans="80:85" ht="18.75" x14ac:dyDescent="0.25">
      <c r="CB383" s="13"/>
      <c r="CC383" s="14"/>
      <c r="CD383" s="6"/>
      <c r="CE383" s="15"/>
      <c r="CF383" s="16"/>
      <c r="CG383" s="16"/>
    </row>
    <row r="384" spans="80:85" ht="18.75" x14ac:dyDescent="0.25">
      <c r="CB384" s="13"/>
      <c r="CC384" s="14"/>
      <c r="CD384" s="6"/>
      <c r="CE384" s="15"/>
      <c r="CF384" s="16"/>
      <c r="CG384" s="16"/>
    </row>
    <row r="385" spans="80:85" ht="18.75" x14ac:dyDescent="0.25">
      <c r="CB385" s="13"/>
      <c r="CC385" s="14"/>
      <c r="CD385" s="6"/>
      <c r="CE385" s="15"/>
      <c r="CF385" s="16"/>
      <c r="CG385" s="16"/>
    </row>
    <row r="386" spans="80:85" ht="18.75" x14ac:dyDescent="0.25">
      <c r="CB386" s="13"/>
      <c r="CC386" s="14"/>
      <c r="CD386" s="6"/>
      <c r="CE386" s="15"/>
      <c r="CF386" s="16"/>
      <c r="CG386" s="16"/>
    </row>
    <row r="387" spans="80:85" ht="18.75" x14ac:dyDescent="0.25">
      <c r="CB387" s="13"/>
      <c r="CC387" s="14"/>
      <c r="CD387" s="6"/>
      <c r="CE387" s="15"/>
      <c r="CF387" s="16"/>
      <c r="CG387" s="16"/>
    </row>
    <row r="388" spans="80:85" ht="18.75" x14ac:dyDescent="0.25">
      <c r="CB388" s="13"/>
      <c r="CC388" s="14"/>
      <c r="CD388" s="6"/>
      <c r="CE388" s="15"/>
      <c r="CF388" s="16"/>
      <c r="CG388" s="16"/>
    </row>
    <row r="389" spans="80:85" ht="18.75" x14ac:dyDescent="0.25">
      <c r="CB389" s="13"/>
      <c r="CC389" s="14"/>
      <c r="CD389" s="6"/>
      <c r="CE389" s="15"/>
      <c r="CF389" s="16"/>
      <c r="CG389" s="16"/>
    </row>
    <row r="390" spans="80:85" ht="18.75" x14ac:dyDescent="0.25">
      <c r="CB390" s="13"/>
      <c r="CC390" s="14"/>
      <c r="CD390" s="6"/>
      <c r="CE390" s="15"/>
      <c r="CF390" s="16"/>
      <c r="CG390" s="16"/>
    </row>
    <row r="391" spans="80:85" ht="18.75" x14ac:dyDescent="0.25">
      <c r="CB391" s="13"/>
      <c r="CC391" s="14"/>
      <c r="CD391" s="6"/>
      <c r="CE391" s="15"/>
      <c r="CF391" s="16"/>
      <c r="CG391" s="16"/>
    </row>
    <row r="392" spans="80:85" ht="18.75" x14ac:dyDescent="0.25">
      <c r="CB392" s="13"/>
      <c r="CC392" s="14"/>
      <c r="CD392" s="6"/>
      <c r="CE392" s="15"/>
      <c r="CF392" s="16"/>
      <c r="CG392" s="16"/>
    </row>
    <row r="393" spans="80:85" ht="18.75" x14ac:dyDescent="0.25">
      <c r="CB393" s="13"/>
      <c r="CC393" s="14"/>
      <c r="CD393" s="6"/>
      <c r="CE393" s="15"/>
      <c r="CF393" s="16"/>
      <c r="CG393" s="16"/>
    </row>
    <row r="394" spans="80:85" ht="18.75" x14ac:dyDescent="0.25">
      <c r="CB394" s="13"/>
      <c r="CC394" s="14"/>
      <c r="CD394" s="6"/>
      <c r="CE394" s="15"/>
      <c r="CF394" s="16"/>
      <c r="CG394" s="16"/>
    </row>
    <row r="395" spans="80:85" ht="18.75" x14ac:dyDescent="0.25">
      <c r="CB395" s="13"/>
      <c r="CC395" s="14"/>
      <c r="CD395" s="6"/>
      <c r="CE395" s="15"/>
      <c r="CF395" s="16"/>
      <c r="CG395" s="16"/>
    </row>
    <row r="396" spans="80:85" ht="18.75" x14ac:dyDescent="0.25">
      <c r="CB396" s="13"/>
      <c r="CC396" s="14"/>
      <c r="CD396" s="6"/>
      <c r="CE396" s="15"/>
      <c r="CF396" s="16"/>
      <c r="CG396" s="16"/>
    </row>
    <row r="397" spans="80:85" ht="18.75" x14ac:dyDescent="0.25">
      <c r="CB397" s="13"/>
      <c r="CC397" s="14"/>
      <c r="CD397" s="6"/>
      <c r="CE397" s="15"/>
      <c r="CF397" s="16"/>
      <c r="CG397" s="16"/>
    </row>
    <row r="398" spans="80:85" ht="18.75" x14ac:dyDescent="0.25">
      <c r="CB398" s="13"/>
      <c r="CC398" s="14"/>
      <c r="CD398" s="6"/>
      <c r="CE398" s="15"/>
      <c r="CF398" s="16"/>
      <c r="CG398" s="16"/>
    </row>
    <row r="399" spans="80:85" ht="18.75" x14ac:dyDescent="0.25">
      <c r="CB399" s="13"/>
      <c r="CC399" s="14"/>
      <c r="CD399" s="6"/>
      <c r="CE399" s="15"/>
      <c r="CF399" s="16"/>
      <c r="CG399" s="16"/>
    </row>
    <row r="400" spans="80:85" ht="18.75" x14ac:dyDescent="0.25">
      <c r="CB400" s="13"/>
      <c r="CC400" s="14"/>
      <c r="CD400" s="6"/>
      <c r="CE400" s="15"/>
      <c r="CF400" s="16"/>
      <c r="CG400" s="16"/>
    </row>
    <row r="401" spans="80:85" ht="18.75" x14ac:dyDescent="0.25">
      <c r="CB401" s="13"/>
      <c r="CC401" s="14"/>
      <c r="CD401" s="6"/>
      <c r="CE401" s="15"/>
      <c r="CF401" s="16"/>
      <c r="CG401" s="16"/>
    </row>
    <row r="402" spans="80:85" ht="18.75" x14ac:dyDescent="0.25">
      <c r="CB402" s="13"/>
      <c r="CC402" s="14"/>
      <c r="CD402" s="6"/>
      <c r="CE402" s="15"/>
      <c r="CF402" s="16"/>
      <c r="CG402" s="16"/>
    </row>
    <row r="403" spans="80:85" ht="18.75" x14ac:dyDescent="0.25">
      <c r="CB403" s="13"/>
      <c r="CC403" s="14"/>
      <c r="CD403" s="6"/>
      <c r="CE403" s="15"/>
      <c r="CF403" s="16"/>
      <c r="CG403" s="16"/>
    </row>
    <row r="404" spans="80:85" ht="18.75" x14ac:dyDescent="0.25">
      <c r="CB404" s="13"/>
      <c r="CC404" s="14"/>
      <c r="CD404" s="6"/>
      <c r="CE404" s="15"/>
      <c r="CF404" s="16"/>
      <c r="CG404" s="16"/>
    </row>
    <row r="405" spans="80:85" ht="18.75" x14ac:dyDescent="0.25">
      <c r="CB405" s="13"/>
      <c r="CC405" s="14"/>
      <c r="CD405" s="6"/>
      <c r="CE405" s="15"/>
      <c r="CF405" s="16"/>
      <c r="CG405" s="16"/>
    </row>
    <row r="406" spans="80:85" ht="18.75" x14ac:dyDescent="0.25">
      <c r="CB406" s="13"/>
      <c r="CC406" s="14"/>
      <c r="CD406" s="6"/>
      <c r="CE406" s="15"/>
      <c r="CF406" s="16"/>
      <c r="CG406" s="16"/>
    </row>
    <row r="407" spans="80:85" ht="18.75" x14ac:dyDescent="0.25">
      <c r="CB407" s="13"/>
      <c r="CC407" s="14"/>
      <c r="CD407" s="6"/>
      <c r="CE407" s="15"/>
      <c r="CF407" s="16"/>
      <c r="CG407" s="16"/>
    </row>
    <row r="408" spans="80:85" ht="18.75" x14ac:dyDescent="0.25">
      <c r="CB408" s="13"/>
      <c r="CC408" s="14"/>
      <c r="CD408" s="6"/>
      <c r="CE408" s="15"/>
      <c r="CF408" s="16"/>
      <c r="CG408" s="16"/>
    </row>
    <row r="409" spans="80:85" ht="18.75" x14ac:dyDescent="0.25">
      <c r="CB409" s="13"/>
      <c r="CC409" s="14"/>
      <c r="CD409" s="6"/>
      <c r="CE409" s="15"/>
      <c r="CF409" s="16"/>
      <c r="CG409" s="16"/>
    </row>
    <row r="410" spans="80:85" ht="18.75" x14ac:dyDescent="0.25">
      <c r="CB410" s="13"/>
      <c r="CC410" s="14"/>
      <c r="CD410" s="6"/>
      <c r="CE410" s="15"/>
      <c r="CF410" s="16"/>
      <c r="CG410" s="16"/>
    </row>
    <row r="411" spans="80:85" ht="18.75" x14ac:dyDescent="0.25">
      <c r="CB411" s="13"/>
      <c r="CC411" s="14"/>
      <c r="CD411" s="6"/>
      <c r="CE411" s="15"/>
      <c r="CF411" s="16"/>
      <c r="CG411" s="16"/>
    </row>
    <row r="412" spans="80:85" ht="18.75" x14ac:dyDescent="0.25">
      <c r="CB412" s="13"/>
      <c r="CC412" s="14"/>
      <c r="CD412" s="6"/>
      <c r="CE412" s="15"/>
      <c r="CF412" s="16"/>
      <c r="CG412" s="16"/>
    </row>
    <row r="413" spans="80:85" ht="18.75" x14ac:dyDescent="0.25">
      <c r="CB413" s="13"/>
      <c r="CC413" s="14"/>
      <c r="CD413" s="6"/>
      <c r="CE413" s="15"/>
      <c r="CF413" s="16"/>
      <c r="CG413" s="16"/>
    </row>
    <row r="414" spans="80:85" ht="18.75" x14ac:dyDescent="0.25">
      <c r="CB414" s="13"/>
      <c r="CC414" s="14"/>
      <c r="CD414" s="6"/>
      <c r="CE414" s="15"/>
      <c r="CF414" s="16"/>
      <c r="CG414" s="16"/>
    </row>
    <row r="415" spans="80:85" ht="18.75" x14ac:dyDescent="0.25">
      <c r="CB415" s="13"/>
      <c r="CC415" s="14"/>
      <c r="CD415" s="6"/>
      <c r="CE415" s="15"/>
      <c r="CF415" s="16"/>
      <c r="CG415" s="16"/>
    </row>
    <row r="416" spans="80:85" ht="18.75" x14ac:dyDescent="0.25">
      <c r="CB416" s="13"/>
      <c r="CC416" s="14"/>
      <c r="CD416" s="6"/>
      <c r="CE416" s="15"/>
      <c r="CF416" s="16"/>
      <c r="CG416" s="16"/>
    </row>
    <row r="417" spans="80:85" ht="18.75" x14ac:dyDescent="0.25">
      <c r="CB417" s="13"/>
      <c r="CC417" s="14"/>
      <c r="CD417" s="6"/>
      <c r="CE417" s="15"/>
      <c r="CF417" s="16"/>
      <c r="CG417" s="16"/>
    </row>
    <row r="418" spans="80:85" ht="18.75" x14ac:dyDescent="0.25">
      <c r="CB418" s="13"/>
      <c r="CC418" s="14"/>
      <c r="CD418" s="6"/>
      <c r="CE418" s="15"/>
      <c r="CF418" s="16"/>
      <c r="CG418" s="16"/>
    </row>
    <row r="419" spans="80:85" ht="18.75" x14ac:dyDescent="0.25">
      <c r="CB419" s="13"/>
      <c r="CC419" s="14"/>
      <c r="CD419" s="6"/>
      <c r="CE419" s="15"/>
      <c r="CF419" s="16"/>
      <c r="CG419" s="16"/>
    </row>
    <row r="420" spans="80:85" ht="18.75" x14ac:dyDescent="0.25">
      <c r="CB420" s="13"/>
      <c r="CC420" s="14"/>
      <c r="CD420" s="6"/>
      <c r="CE420" s="15"/>
      <c r="CF420" s="16"/>
      <c r="CG420" s="16"/>
    </row>
    <row r="421" spans="80:85" ht="18.75" x14ac:dyDescent="0.25">
      <c r="CB421" s="13"/>
      <c r="CC421" s="14"/>
      <c r="CD421" s="6"/>
      <c r="CE421" s="15"/>
      <c r="CF421" s="16"/>
      <c r="CG421" s="16"/>
    </row>
    <row r="422" spans="80:85" ht="18.75" x14ac:dyDescent="0.25">
      <c r="CB422" s="13"/>
      <c r="CC422" s="14"/>
      <c r="CD422" s="6"/>
      <c r="CE422" s="15"/>
      <c r="CF422" s="16"/>
      <c r="CG422" s="16"/>
    </row>
    <row r="423" spans="80:85" ht="18.75" x14ac:dyDescent="0.25">
      <c r="CB423" s="13"/>
      <c r="CC423" s="14"/>
      <c r="CD423" s="6"/>
      <c r="CE423" s="15"/>
      <c r="CF423" s="16"/>
      <c r="CG423" s="16"/>
    </row>
    <row r="424" spans="80:85" ht="18.75" x14ac:dyDescent="0.25">
      <c r="CB424" s="13"/>
      <c r="CC424" s="14"/>
      <c r="CD424" s="6"/>
      <c r="CE424" s="15"/>
      <c r="CF424" s="16"/>
      <c r="CG424" s="16"/>
    </row>
    <row r="425" spans="80:85" ht="18.75" x14ac:dyDescent="0.25">
      <c r="CB425" s="13"/>
      <c r="CC425" s="14"/>
      <c r="CD425" s="6"/>
      <c r="CE425" s="15"/>
      <c r="CF425" s="16"/>
      <c r="CG425" s="16"/>
    </row>
    <row r="426" spans="80:85" ht="18.75" x14ac:dyDescent="0.25">
      <c r="CB426" s="13"/>
      <c r="CC426" s="14"/>
      <c r="CD426" s="6"/>
      <c r="CE426" s="15"/>
      <c r="CF426" s="16"/>
      <c r="CG426" s="16"/>
    </row>
    <row r="427" spans="80:85" ht="18.75" x14ac:dyDescent="0.25">
      <c r="CB427" s="13"/>
      <c r="CC427" s="14"/>
      <c r="CD427" s="6"/>
      <c r="CE427" s="15"/>
      <c r="CF427" s="16"/>
      <c r="CG427" s="16"/>
    </row>
    <row r="428" spans="80:85" ht="18.75" x14ac:dyDescent="0.25">
      <c r="CB428" s="13"/>
      <c r="CC428" s="14"/>
      <c r="CD428" s="6"/>
      <c r="CE428" s="15"/>
      <c r="CF428" s="16"/>
      <c r="CG428" s="16"/>
    </row>
    <row r="429" spans="80:85" ht="18.75" x14ac:dyDescent="0.25">
      <c r="CB429" s="13"/>
      <c r="CC429" s="14"/>
      <c r="CD429" s="6"/>
      <c r="CE429" s="15"/>
      <c r="CF429" s="16"/>
      <c r="CG429" s="16"/>
    </row>
    <row r="430" spans="80:85" ht="18.75" x14ac:dyDescent="0.25">
      <c r="CB430" s="13"/>
      <c r="CC430" s="14"/>
      <c r="CD430" s="6"/>
      <c r="CE430" s="15"/>
      <c r="CF430" s="16"/>
      <c r="CG430" s="16"/>
    </row>
    <row r="431" spans="80:85" ht="18.75" x14ac:dyDescent="0.25">
      <c r="CB431" s="13"/>
      <c r="CC431" s="14"/>
      <c r="CD431" s="6"/>
      <c r="CE431" s="15"/>
      <c r="CF431" s="16"/>
      <c r="CG431" s="16"/>
    </row>
    <row r="432" spans="80:85" ht="18.75" x14ac:dyDescent="0.25">
      <c r="CB432" s="13"/>
      <c r="CC432" s="14"/>
      <c r="CD432" s="6"/>
      <c r="CE432" s="15"/>
      <c r="CF432" s="16"/>
      <c r="CG432" s="16"/>
    </row>
    <row r="433" spans="80:85" ht="18.75" x14ac:dyDescent="0.25">
      <c r="CB433" s="13"/>
      <c r="CC433" s="14"/>
      <c r="CD433" s="6"/>
      <c r="CE433" s="15"/>
      <c r="CF433" s="16"/>
      <c r="CG433" s="16"/>
    </row>
    <row r="434" spans="80:85" ht="18.75" x14ac:dyDescent="0.25">
      <c r="CB434" s="13"/>
      <c r="CC434" s="14"/>
      <c r="CD434" s="6"/>
      <c r="CE434" s="15"/>
      <c r="CF434" s="16"/>
      <c r="CG434" s="16"/>
    </row>
    <row r="435" spans="80:85" ht="18.75" x14ac:dyDescent="0.25">
      <c r="CB435" s="13"/>
      <c r="CC435" s="14"/>
      <c r="CD435" s="6"/>
      <c r="CE435" s="15"/>
      <c r="CF435" s="16"/>
      <c r="CG435" s="16"/>
    </row>
    <row r="436" spans="80:85" ht="18.75" x14ac:dyDescent="0.25">
      <c r="CB436" s="13"/>
      <c r="CC436" s="14"/>
      <c r="CD436" s="6"/>
      <c r="CE436" s="15"/>
      <c r="CF436" s="16"/>
      <c r="CG436" s="16"/>
    </row>
    <row r="437" spans="80:85" ht="18.75" x14ac:dyDescent="0.25">
      <c r="CB437" s="13"/>
      <c r="CC437" s="14"/>
      <c r="CD437" s="6"/>
      <c r="CE437" s="15"/>
      <c r="CF437" s="16"/>
      <c r="CG437" s="16"/>
    </row>
    <row r="438" spans="80:85" ht="18.75" x14ac:dyDescent="0.25">
      <c r="CB438" s="13"/>
      <c r="CC438" s="14"/>
      <c r="CD438" s="6"/>
      <c r="CE438" s="15"/>
      <c r="CF438" s="16"/>
      <c r="CG438" s="16"/>
    </row>
    <row r="439" spans="80:85" ht="18.75" x14ac:dyDescent="0.25">
      <c r="CB439" s="13"/>
      <c r="CC439" s="14"/>
      <c r="CD439" s="6"/>
      <c r="CE439" s="15"/>
      <c r="CF439" s="16"/>
      <c r="CG439" s="16"/>
    </row>
    <row r="440" spans="80:85" ht="18.75" x14ac:dyDescent="0.25">
      <c r="CB440" s="13"/>
      <c r="CC440" s="14"/>
      <c r="CD440" s="6"/>
      <c r="CE440" s="15"/>
      <c r="CF440" s="16"/>
      <c r="CG440" s="16"/>
    </row>
    <row r="441" spans="80:85" ht="18.75" x14ac:dyDescent="0.25">
      <c r="CB441" s="13"/>
      <c r="CC441" s="14"/>
      <c r="CD441" s="6"/>
      <c r="CE441" s="15"/>
      <c r="CF441" s="16"/>
      <c r="CG441" s="16"/>
    </row>
    <row r="442" spans="80:85" ht="18.75" x14ac:dyDescent="0.25">
      <c r="CB442" s="13"/>
      <c r="CC442" s="14"/>
      <c r="CD442" s="6"/>
      <c r="CE442" s="15"/>
      <c r="CF442" s="16"/>
      <c r="CG442" s="16"/>
    </row>
    <row r="443" spans="80:85" ht="18.75" x14ac:dyDescent="0.25">
      <c r="CB443" s="13"/>
      <c r="CC443" s="14"/>
      <c r="CD443" s="6"/>
      <c r="CE443" s="15"/>
      <c r="CF443" s="16"/>
      <c r="CG443" s="16"/>
    </row>
    <row r="444" spans="80:85" ht="18.75" x14ac:dyDescent="0.25">
      <c r="CB444" s="13"/>
      <c r="CC444" s="14"/>
      <c r="CD444" s="6"/>
      <c r="CE444" s="15"/>
      <c r="CF444" s="16"/>
      <c r="CG444" s="16"/>
    </row>
    <row r="445" spans="80:85" ht="18.75" x14ac:dyDescent="0.25">
      <c r="CB445" s="13"/>
      <c r="CC445" s="14"/>
      <c r="CD445" s="6"/>
      <c r="CE445" s="15"/>
      <c r="CF445" s="16"/>
      <c r="CG445" s="16"/>
    </row>
    <row r="446" spans="80:85" ht="18.75" x14ac:dyDescent="0.25">
      <c r="CB446" s="13"/>
      <c r="CC446" s="14"/>
      <c r="CD446" s="6"/>
      <c r="CE446" s="15"/>
      <c r="CF446" s="16"/>
      <c r="CG446" s="16"/>
    </row>
    <row r="447" spans="80:85" ht="18.75" x14ac:dyDescent="0.25">
      <c r="CB447" s="13"/>
      <c r="CC447" s="14"/>
      <c r="CD447" s="6"/>
      <c r="CE447" s="15"/>
      <c r="CF447" s="16"/>
      <c r="CG447" s="16"/>
    </row>
    <row r="448" spans="80:85" ht="18.75" x14ac:dyDescent="0.25">
      <c r="CB448" s="13"/>
      <c r="CC448" s="14"/>
      <c r="CD448" s="6"/>
      <c r="CE448" s="15"/>
      <c r="CF448" s="16"/>
      <c r="CG448" s="16"/>
    </row>
    <row r="449" spans="80:85" ht="18.75" x14ac:dyDescent="0.25">
      <c r="CB449" s="13"/>
      <c r="CC449" s="14"/>
      <c r="CD449" s="6"/>
      <c r="CE449" s="15"/>
      <c r="CF449" s="16"/>
      <c r="CG449" s="16"/>
    </row>
    <row r="450" spans="80:85" ht="18.75" x14ac:dyDescent="0.25">
      <c r="CB450" s="13"/>
      <c r="CC450" s="14"/>
      <c r="CD450" s="6"/>
      <c r="CE450" s="15"/>
      <c r="CF450" s="16"/>
      <c r="CG450" s="16"/>
    </row>
    <row r="451" spans="80:85" ht="18.75" x14ac:dyDescent="0.25">
      <c r="CB451" s="13"/>
      <c r="CC451" s="14"/>
      <c r="CD451" s="6"/>
      <c r="CE451" s="15"/>
      <c r="CF451" s="16"/>
      <c r="CG451" s="16"/>
    </row>
    <row r="452" spans="80:85" ht="18.75" x14ac:dyDescent="0.25">
      <c r="CB452" s="13"/>
      <c r="CC452" s="14"/>
      <c r="CD452" s="6"/>
      <c r="CE452" s="15"/>
      <c r="CF452" s="16"/>
      <c r="CG452" s="16"/>
    </row>
    <row r="453" spans="80:85" ht="18.75" x14ac:dyDescent="0.25">
      <c r="CB453" s="13"/>
      <c r="CC453" s="14"/>
      <c r="CD453" s="6"/>
      <c r="CE453" s="15"/>
      <c r="CF453" s="16"/>
      <c r="CG453" s="16"/>
    </row>
    <row r="454" spans="80:85" ht="18.75" x14ac:dyDescent="0.25">
      <c r="CB454" s="13"/>
      <c r="CC454" s="14"/>
      <c r="CD454" s="6"/>
      <c r="CE454" s="15"/>
      <c r="CF454" s="16"/>
      <c r="CG454" s="16"/>
    </row>
    <row r="455" spans="80:85" ht="18.75" x14ac:dyDescent="0.25">
      <c r="CB455" s="13"/>
      <c r="CC455" s="14"/>
      <c r="CD455" s="6"/>
      <c r="CE455" s="15"/>
      <c r="CF455" s="16"/>
      <c r="CG455" s="16"/>
    </row>
    <row r="456" spans="80:85" ht="18.75" x14ac:dyDescent="0.25">
      <c r="CB456" s="13"/>
      <c r="CC456" s="14"/>
      <c r="CD456" s="6"/>
      <c r="CE456" s="15"/>
      <c r="CF456" s="16"/>
      <c r="CG456" s="16"/>
    </row>
    <row r="457" spans="80:85" ht="18.75" x14ac:dyDescent="0.25">
      <c r="CB457" s="13"/>
      <c r="CC457" s="14"/>
      <c r="CD457" s="6"/>
      <c r="CE457" s="15"/>
      <c r="CF457" s="16"/>
      <c r="CG457" s="16"/>
    </row>
    <row r="458" spans="80:85" ht="18.75" x14ac:dyDescent="0.25">
      <c r="CB458" s="13"/>
      <c r="CC458" s="14"/>
      <c r="CD458" s="6"/>
      <c r="CE458" s="15"/>
      <c r="CF458" s="16"/>
      <c r="CG458" s="16"/>
    </row>
    <row r="459" spans="80:85" ht="18.75" x14ac:dyDescent="0.25">
      <c r="CB459" s="13"/>
      <c r="CC459" s="14"/>
      <c r="CD459" s="6"/>
      <c r="CE459" s="15"/>
      <c r="CF459" s="16"/>
      <c r="CG459" s="16"/>
    </row>
    <row r="460" spans="80:85" ht="18.75" x14ac:dyDescent="0.25">
      <c r="CB460" s="13"/>
      <c r="CC460" s="14"/>
      <c r="CD460" s="6"/>
      <c r="CE460" s="15"/>
      <c r="CF460" s="16"/>
      <c r="CG460" s="16"/>
    </row>
    <row r="461" spans="80:85" ht="18.75" x14ac:dyDescent="0.25">
      <c r="CB461" s="13"/>
      <c r="CC461" s="14"/>
      <c r="CD461" s="6"/>
      <c r="CE461" s="15"/>
      <c r="CF461" s="16"/>
      <c r="CG461" s="16"/>
    </row>
    <row r="462" spans="80:85" ht="18.75" x14ac:dyDescent="0.25">
      <c r="CB462" s="13"/>
      <c r="CC462" s="14"/>
      <c r="CD462" s="6"/>
      <c r="CE462" s="15"/>
      <c r="CF462" s="16"/>
      <c r="CG462" s="16"/>
    </row>
    <row r="463" spans="80:85" ht="18.75" x14ac:dyDescent="0.25">
      <c r="CB463" s="13"/>
      <c r="CC463" s="14"/>
      <c r="CD463" s="6"/>
      <c r="CE463" s="15"/>
      <c r="CF463" s="16"/>
      <c r="CG463" s="16"/>
    </row>
    <row r="464" spans="80:85" ht="18.75" x14ac:dyDescent="0.25">
      <c r="CB464" s="13"/>
      <c r="CC464" s="14"/>
      <c r="CD464" s="6"/>
      <c r="CE464" s="15"/>
      <c r="CF464" s="16"/>
      <c r="CG464" s="16"/>
    </row>
    <row r="465" spans="80:85" ht="18.75" x14ac:dyDescent="0.25">
      <c r="CB465" s="13"/>
      <c r="CC465" s="14"/>
      <c r="CD465" s="6"/>
      <c r="CE465" s="15"/>
      <c r="CF465" s="16"/>
      <c r="CG465" s="16"/>
    </row>
    <row r="466" spans="80:85" ht="18.75" x14ac:dyDescent="0.25">
      <c r="CB466" s="13"/>
      <c r="CC466" s="14"/>
      <c r="CD466" s="6"/>
      <c r="CE466" s="15"/>
      <c r="CF466" s="16"/>
      <c r="CG466" s="16"/>
    </row>
    <row r="467" spans="80:85" ht="18.75" x14ac:dyDescent="0.25">
      <c r="CB467" s="13"/>
      <c r="CC467" s="14"/>
      <c r="CD467" s="6"/>
      <c r="CE467" s="15"/>
      <c r="CF467" s="16"/>
      <c r="CG467" s="16"/>
    </row>
    <row r="468" spans="80:85" ht="18.75" x14ac:dyDescent="0.25">
      <c r="CB468" s="13"/>
      <c r="CC468" s="14"/>
      <c r="CD468" s="6"/>
      <c r="CE468" s="15"/>
      <c r="CF468" s="16"/>
      <c r="CG468" s="16"/>
    </row>
    <row r="469" spans="80:85" ht="18.75" x14ac:dyDescent="0.25">
      <c r="CB469" s="13"/>
      <c r="CC469" s="14"/>
      <c r="CD469" s="6"/>
      <c r="CE469" s="15"/>
      <c r="CF469" s="16"/>
      <c r="CG469" s="16"/>
    </row>
    <row r="470" spans="80:85" ht="18.75" x14ac:dyDescent="0.25">
      <c r="CB470" s="13"/>
      <c r="CC470" s="14"/>
      <c r="CD470" s="6"/>
      <c r="CE470" s="15"/>
      <c r="CF470" s="16"/>
      <c r="CG470" s="16"/>
    </row>
    <row r="471" spans="80:85" ht="18.75" x14ac:dyDescent="0.25">
      <c r="CB471" s="13"/>
      <c r="CC471" s="14"/>
      <c r="CD471" s="6"/>
      <c r="CE471" s="15"/>
      <c r="CF471" s="16"/>
      <c r="CG471" s="16"/>
    </row>
    <row r="472" spans="80:85" ht="18.75" x14ac:dyDescent="0.25">
      <c r="CB472" s="13"/>
      <c r="CC472" s="14"/>
      <c r="CD472" s="6"/>
      <c r="CE472" s="15"/>
      <c r="CF472" s="16"/>
      <c r="CG472" s="16"/>
    </row>
    <row r="473" spans="80:85" ht="18.75" x14ac:dyDescent="0.25">
      <c r="CB473" s="13"/>
      <c r="CC473" s="14"/>
      <c r="CD473" s="6"/>
      <c r="CE473" s="15"/>
      <c r="CF473" s="16"/>
      <c r="CG473" s="16"/>
    </row>
    <row r="474" spans="80:85" ht="18.75" x14ac:dyDescent="0.25">
      <c r="CB474" s="13"/>
      <c r="CC474" s="14"/>
      <c r="CD474" s="6"/>
      <c r="CE474" s="15"/>
      <c r="CF474" s="16"/>
      <c r="CG474" s="16"/>
    </row>
    <row r="475" spans="80:85" ht="18.75" x14ac:dyDescent="0.25">
      <c r="CB475" s="13"/>
      <c r="CC475" s="14"/>
      <c r="CD475" s="6"/>
      <c r="CE475" s="15"/>
      <c r="CF475" s="16"/>
      <c r="CG475" s="16"/>
    </row>
    <row r="476" spans="80:85" ht="18.75" x14ac:dyDescent="0.25">
      <c r="CB476" s="13"/>
      <c r="CC476" s="14"/>
      <c r="CD476" s="6"/>
      <c r="CE476" s="15"/>
      <c r="CF476" s="16"/>
      <c r="CG476" s="16"/>
    </row>
    <row r="477" spans="80:85" ht="18.75" x14ac:dyDescent="0.25">
      <c r="CB477" s="13"/>
      <c r="CC477" s="14"/>
      <c r="CD477" s="6"/>
      <c r="CE477" s="15"/>
      <c r="CF477" s="16"/>
      <c r="CG477" s="16"/>
    </row>
    <row r="478" spans="80:85" ht="18.75" x14ac:dyDescent="0.25">
      <c r="CB478" s="13"/>
      <c r="CC478" s="14"/>
      <c r="CD478" s="6"/>
      <c r="CE478" s="15"/>
      <c r="CF478" s="16"/>
      <c r="CG478" s="16"/>
    </row>
    <row r="479" spans="80:85" ht="18.75" x14ac:dyDescent="0.25">
      <c r="CB479" s="13"/>
      <c r="CC479" s="14"/>
      <c r="CD479" s="6"/>
      <c r="CE479" s="15"/>
      <c r="CF479" s="16"/>
      <c r="CG479" s="16"/>
    </row>
    <row r="480" spans="80:85" ht="18.75" x14ac:dyDescent="0.25">
      <c r="CB480" s="13"/>
      <c r="CC480" s="14"/>
      <c r="CD480" s="6"/>
      <c r="CE480" s="15"/>
      <c r="CF480" s="16"/>
      <c r="CG480" s="16"/>
    </row>
    <row r="481" spans="80:85" ht="18.75" x14ac:dyDescent="0.25">
      <c r="CB481" s="13"/>
      <c r="CC481" s="14"/>
      <c r="CD481" s="6"/>
      <c r="CE481" s="15"/>
      <c r="CF481" s="16"/>
      <c r="CG481" s="16"/>
    </row>
    <row r="482" spans="80:85" ht="18.75" x14ac:dyDescent="0.25">
      <c r="CB482" s="13"/>
      <c r="CC482" s="14"/>
      <c r="CD482" s="6"/>
      <c r="CE482" s="15"/>
      <c r="CF482" s="16"/>
      <c r="CG482" s="16"/>
    </row>
    <row r="483" spans="80:85" ht="18.75" x14ac:dyDescent="0.25">
      <c r="CB483" s="13"/>
      <c r="CC483" s="14"/>
      <c r="CD483" s="6"/>
      <c r="CE483" s="15"/>
      <c r="CF483" s="16"/>
      <c r="CG483" s="16"/>
    </row>
    <row r="484" spans="80:85" ht="18.75" x14ac:dyDescent="0.25">
      <c r="CB484" s="13"/>
      <c r="CC484" s="14"/>
      <c r="CD484" s="6"/>
      <c r="CE484" s="15"/>
      <c r="CF484" s="16"/>
      <c r="CG484" s="16"/>
    </row>
    <row r="485" spans="80:85" ht="18.75" x14ac:dyDescent="0.25">
      <c r="CB485" s="13"/>
      <c r="CC485" s="14"/>
      <c r="CD485" s="6"/>
      <c r="CE485" s="15"/>
      <c r="CF485" s="16"/>
      <c r="CG485" s="16"/>
    </row>
    <row r="486" spans="80:85" ht="18.75" x14ac:dyDescent="0.25">
      <c r="CB486" s="13"/>
      <c r="CC486" s="14"/>
      <c r="CD486" s="6"/>
      <c r="CE486" s="15"/>
      <c r="CF486" s="16"/>
      <c r="CG486" s="16"/>
    </row>
    <row r="487" spans="80:85" ht="18.75" x14ac:dyDescent="0.25">
      <c r="CB487" s="13"/>
      <c r="CC487" s="14"/>
      <c r="CD487" s="6"/>
      <c r="CE487" s="15"/>
      <c r="CF487" s="16"/>
      <c r="CG487" s="16"/>
    </row>
    <row r="488" spans="80:85" ht="18.75" x14ac:dyDescent="0.25">
      <c r="CB488" s="13"/>
      <c r="CC488" s="14"/>
      <c r="CD488" s="6"/>
      <c r="CE488" s="15"/>
      <c r="CF488" s="16"/>
      <c r="CG488" s="16"/>
    </row>
    <row r="489" spans="80:85" ht="18.75" x14ac:dyDescent="0.25">
      <c r="CB489" s="13"/>
      <c r="CC489" s="14"/>
      <c r="CD489" s="6"/>
      <c r="CE489" s="15"/>
      <c r="CF489" s="16"/>
      <c r="CG489" s="16"/>
    </row>
    <row r="490" spans="80:85" ht="18.75" x14ac:dyDescent="0.25">
      <c r="CB490" s="13"/>
      <c r="CC490" s="14"/>
      <c r="CD490" s="6"/>
      <c r="CE490" s="15"/>
      <c r="CF490" s="16"/>
      <c r="CG490" s="16"/>
    </row>
    <row r="491" spans="80:85" ht="18.75" x14ac:dyDescent="0.25">
      <c r="CB491" s="13"/>
      <c r="CC491" s="14"/>
      <c r="CD491" s="6"/>
      <c r="CE491" s="15"/>
      <c r="CF491" s="16"/>
      <c r="CG491" s="16"/>
    </row>
    <row r="492" spans="80:85" ht="18.75" x14ac:dyDescent="0.25">
      <c r="CB492" s="13"/>
      <c r="CC492" s="14"/>
      <c r="CD492" s="6"/>
      <c r="CE492" s="15"/>
      <c r="CF492" s="16"/>
      <c r="CG492" s="16"/>
    </row>
    <row r="493" spans="80:85" ht="18.75" x14ac:dyDescent="0.25">
      <c r="CB493" s="13"/>
      <c r="CC493" s="14"/>
      <c r="CD493" s="6"/>
      <c r="CE493" s="15"/>
      <c r="CF493" s="16"/>
      <c r="CG493" s="16"/>
    </row>
    <row r="494" spans="80:85" ht="18.75" x14ac:dyDescent="0.25">
      <c r="CB494" s="13"/>
      <c r="CC494" s="14"/>
      <c r="CD494" s="6"/>
      <c r="CE494" s="15"/>
      <c r="CF494" s="16"/>
      <c r="CG494" s="16"/>
    </row>
    <row r="495" spans="80:85" ht="18.75" x14ac:dyDescent="0.25">
      <c r="CB495" s="13"/>
      <c r="CC495" s="14"/>
      <c r="CD495" s="6"/>
      <c r="CE495" s="15"/>
      <c r="CF495" s="16"/>
      <c r="CG495" s="16"/>
    </row>
    <row r="496" spans="80:85" ht="18.75" x14ac:dyDescent="0.25">
      <c r="CB496" s="13"/>
      <c r="CC496" s="14"/>
      <c r="CD496" s="6"/>
      <c r="CE496" s="15"/>
      <c r="CF496" s="16"/>
      <c r="CG496" s="16"/>
    </row>
    <row r="497" spans="80:85" ht="18.75" x14ac:dyDescent="0.25">
      <c r="CB497" s="13"/>
      <c r="CC497" s="14"/>
      <c r="CD497" s="6"/>
      <c r="CE497" s="15"/>
      <c r="CF497" s="16"/>
      <c r="CG497" s="16"/>
    </row>
    <row r="498" spans="80:85" ht="18.75" x14ac:dyDescent="0.25">
      <c r="CB498" s="13"/>
      <c r="CC498" s="14"/>
      <c r="CD498" s="6"/>
      <c r="CE498" s="15"/>
      <c r="CF498" s="16"/>
      <c r="CG498" s="16"/>
    </row>
    <row r="499" spans="80:85" ht="18.75" x14ac:dyDescent="0.25">
      <c r="CB499" s="13"/>
      <c r="CC499" s="14"/>
      <c r="CD499" s="6"/>
      <c r="CE499" s="15"/>
      <c r="CF499" s="16"/>
      <c r="CG499" s="16"/>
    </row>
    <row r="500" spans="80:85" ht="18.75" x14ac:dyDescent="0.25">
      <c r="CB500" s="13"/>
      <c r="CC500" s="14"/>
      <c r="CD500" s="6"/>
      <c r="CE500" s="15"/>
      <c r="CF500" s="16"/>
      <c r="CG500" s="16"/>
    </row>
    <row r="501" spans="80:85" ht="18.75" x14ac:dyDescent="0.25">
      <c r="CB501" s="13"/>
      <c r="CC501" s="14"/>
      <c r="CD501" s="6"/>
      <c r="CE501" s="15"/>
      <c r="CF501" s="16"/>
      <c r="CG501" s="16"/>
    </row>
    <row r="502" spans="80:85" ht="18.75" x14ac:dyDescent="0.25">
      <c r="CB502" s="13"/>
      <c r="CC502" s="14"/>
      <c r="CD502" s="6"/>
      <c r="CE502" s="15"/>
      <c r="CF502" s="16"/>
      <c r="CG502" s="16"/>
    </row>
    <row r="503" spans="80:85" ht="18.75" x14ac:dyDescent="0.25">
      <c r="CB503" s="13"/>
      <c r="CC503" s="14"/>
      <c r="CD503" s="6"/>
      <c r="CE503" s="15"/>
      <c r="CF503" s="16"/>
      <c r="CG503" s="16"/>
    </row>
    <row r="504" spans="80:85" ht="18.75" x14ac:dyDescent="0.25">
      <c r="CB504" s="13"/>
      <c r="CC504" s="14"/>
      <c r="CD504" s="6"/>
      <c r="CE504" s="15"/>
      <c r="CF504" s="16"/>
      <c r="CG504" s="16"/>
    </row>
    <row r="505" spans="80:85" ht="18.75" x14ac:dyDescent="0.25">
      <c r="CB505" s="13"/>
      <c r="CC505" s="14"/>
      <c r="CD505" s="6"/>
      <c r="CE505" s="15"/>
      <c r="CF505" s="16"/>
      <c r="CG505" s="16"/>
    </row>
    <row r="506" spans="80:85" ht="18.75" x14ac:dyDescent="0.25">
      <c r="CB506" s="13"/>
      <c r="CC506" s="14"/>
      <c r="CD506" s="6"/>
      <c r="CE506" s="15"/>
      <c r="CF506" s="16"/>
      <c r="CG506" s="16"/>
    </row>
    <row r="507" spans="80:85" ht="18.75" x14ac:dyDescent="0.25">
      <c r="CB507" s="13"/>
      <c r="CC507" s="14"/>
      <c r="CD507" s="6"/>
      <c r="CE507" s="15"/>
      <c r="CF507" s="16"/>
      <c r="CG507" s="16"/>
    </row>
    <row r="508" spans="80:85" ht="18.75" x14ac:dyDescent="0.25">
      <c r="CB508" s="13"/>
      <c r="CC508" s="14"/>
      <c r="CD508" s="6"/>
      <c r="CE508" s="15"/>
      <c r="CF508" s="16"/>
      <c r="CG508" s="16"/>
    </row>
    <row r="509" spans="80:85" ht="18.75" x14ac:dyDescent="0.25">
      <c r="CB509" s="13"/>
      <c r="CC509" s="14"/>
      <c r="CD509" s="6"/>
      <c r="CE509" s="15"/>
      <c r="CF509" s="16"/>
      <c r="CG509" s="16"/>
    </row>
    <row r="510" spans="80:85" ht="18.75" x14ac:dyDescent="0.25">
      <c r="CB510" s="13"/>
      <c r="CC510" s="14"/>
      <c r="CD510" s="6"/>
      <c r="CE510" s="15"/>
      <c r="CF510" s="16"/>
      <c r="CG510" s="16"/>
    </row>
    <row r="511" spans="80:85" ht="18.75" x14ac:dyDescent="0.25">
      <c r="CB511" s="13"/>
      <c r="CC511" s="14"/>
      <c r="CD511" s="6"/>
      <c r="CE511" s="15"/>
      <c r="CF511" s="16"/>
      <c r="CG511" s="16"/>
    </row>
    <row r="512" spans="80:85" ht="18.75" x14ac:dyDescent="0.25">
      <c r="CB512" s="13"/>
      <c r="CC512" s="14"/>
      <c r="CD512" s="6"/>
      <c r="CE512" s="15"/>
      <c r="CF512" s="16"/>
      <c r="CG512" s="16"/>
    </row>
    <row r="513" spans="80:85" ht="18.75" x14ac:dyDescent="0.25">
      <c r="CB513" s="13"/>
      <c r="CC513" s="14"/>
      <c r="CD513" s="6"/>
      <c r="CE513" s="15"/>
      <c r="CF513" s="16"/>
      <c r="CG513" s="16"/>
    </row>
    <row r="514" spans="80:85" ht="18.75" x14ac:dyDescent="0.25">
      <c r="CB514" s="13"/>
      <c r="CC514" s="14"/>
      <c r="CD514" s="6"/>
      <c r="CE514" s="15"/>
      <c r="CF514" s="16"/>
      <c r="CG514" s="16"/>
    </row>
    <row r="515" spans="80:85" ht="18.75" x14ac:dyDescent="0.25">
      <c r="CB515" s="13"/>
      <c r="CC515" s="14"/>
      <c r="CD515" s="6"/>
      <c r="CE515" s="15"/>
      <c r="CF515" s="16"/>
      <c r="CG515" s="16"/>
    </row>
    <row r="516" spans="80:85" ht="18.75" x14ac:dyDescent="0.25">
      <c r="CB516" s="13"/>
      <c r="CC516" s="14"/>
      <c r="CD516" s="6"/>
      <c r="CE516" s="15"/>
      <c r="CF516" s="16"/>
      <c r="CG516" s="16"/>
    </row>
    <row r="517" spans="80:85" ht="18.75" x14ac:dyDescent="0.25">
      <c r="CB517" s="13"/>
      <c r="CC517" s="14"/>
      <c r="CD517" s="6"/>
      <c r="CE517" s="15"/>
      <c r="CF517" s="16"/>
      <c r="CG517" s="16"/>
    </row>
    <row r="518" spans="80:85" ht="18.75" x14ac:dyDescent="0.25">
      <c r="CB518" s="13"/>
      <c r="CC518" s="14"/>
      <c r="CD518" s="6"/>
      <c r="CE518" s="15"/>
      <c r="CF518" s="16"/>
      <c r="CG518" s="16"/>
    </row>
    <row r="519" spans="80:85" ht="18.75" x14ac:dyDescent="0.25">
      <c r="CB519" s="13"/>
      <c r="CC519" s="14"/>
      <c r="CD519" s="6"/>
      <c r="CE519" s="15"/>
      <c r="CF519" s="16"/>
      <c r="CG519" s="16"/>
    </row>
    <row r="520" spans="80:85" ht="18.75" x14ac:dyDescent="0.25">
      <c r="CB520" s="13"/>
      <c r="CC520" s="14"/>
      <c r="CD520" s="6"/>
      <c r="CE520" s="15"/>
      <c r="CF520" s="16"/>
      <c r="CG520" s="16"/>
    </row>
    <row r="521" spans="80:85" ht="18.75" x14ac:dyDescent="0.25">
      <c r="CB521" s="13"/>
      <c r="CC521" s="14"/>
      <c r="CD521" s="6"/>
      <c r="CE521" s="15"/>
      <c r="CF521" s="16"/>
      <c r="CG521" s="16"/>
    </row>
    <row r="522" spans="80:85" ht="18.75" x14ac:dyDescent="0.25">
      <c r="CB522" s="13"/>
      <c r="CC522" s="14"/>
      <c r="CD522" s="6"/>
      <c r="CE522" s="15"/>
      <c r="CF522" s="16"/>
      <c r="CG522" s="16"/>
    </row>
    <row r="523" spans="80:85" ht="18.75" x14ac:dyDescent="0.25">
      <c r="CB523" s="13"/>
      <c r="CC523" s="14"/>
      <c r="CD523" s="6"/>
      <c r="CE523" s="15"/>
      <c r="CF523" s="16"/>
      <c r="CG523" s="16"/>
    </row>
    <row r="524" spans="80:85" ht="18.75" x14ac:dyDescent="0.25">
      <c r="CB524" s="13"/>
      <c r="CC524" s="14"/>
      <c r="CD524" s="6"/>
      <c r="CE524" s="15"/>
      <c r="CF524" s="16"/>
      <c r="CG524" s="16"/>
    </row>
    <row r="525" spans="80:85" ht="18.75" x14ac:dyDescent="0.25">
      <c r="CB525" s="13"/>
      <c r="CC525" s="14"/>
      <c r="CD525" s="6"/>
      <c r="CE525" s="15"/>
      <c r="CF525" s="16"/>
      <c r="CG525" s="16"/>
    </row>
    <row r="526" spans="80:85" ht="18.75" x14ac:dyDescent="0.25">
      <c r="CB526" s="13"/>
      <c r="CC526" s="14"/>
      <c r="CD526" s="6"/>
      <c r="CE526" s="15"/>
      <c r="CF526" s="16"/>
      <c r="CG526" s="16"/>
    </row>
    <row r="527" spans="80:85" ht="18.75" x14ac:dyDescent="0.25">
      <c r="CB527" s="13"/>
      <c r="CC527" s="14"/>
      <c r="CD527" s="6"/>
      <c r="CE527" s="15"/>
      <c r="CF527" s="16"/>
      <c r="CG527" s="16"/>
    </row>
    <row r="528" spans="80:85" ht="18.75" x14ac:dyDescent="0.25">
      <c r="CB528" s="13"/>
      <c r="CC528" s="14"/>
      <c r="CD528" s="6"/>
      <c r="CE528" s="15"/>
      <c r="CF528" s="16"/>
      <c r="CG528" s="16"/>
    </row>
    <row r="529" spans="80:85" ht="18.75" x14ac:dyDescent="0.25">
      <c r="CB529" s="13"/>
      <c r="CC529" s="14"/>
      <c r="CD529" s="6"/>
      <c r="CE529" s="15"/>
      <c r="CF529" s="16"/>
      <c r="CG529" s="16"/>
    </row>
    <row r="530" spans="80:85" ht="18.75" x14ac:dyDescent="0.25">
      <c r="CB530" s="13"/>
      <c r="CC530" s="14"/>
      <c r="CD530" s="6"/>
      <c r="CE530" s="15"/>
      <c r="CF530" s="16"/>
      <c r="CG530" s="16"/>
    </row>
    <row r="531" spans="80:85" ht="18.75" x14ac:dyDescent="0.25">
      <c r="CB531" s="13"/>
      <c r="CC531" s="14"/>
      <c r="CD531" s="6"/>
      <c r="CE531" s="15"/>
      <c r="CF531" s="16"/>
      <c r="CG531" s="16"/>
    </row>
    <row r="532" spans="80:85" ht="18.75" x14ac:dyDescent="0.25">
      <c r="CB532" s="13"/>
      <c r="CC532" s="14"/>
      <c r="CD532" s="6"/>
      <c r="CE532" s="15"/>
      <c r="CF532" s="16"/>
      <c r="CG532" s="16"/>
    </row>
    <row r="533" spans="80:85" ht="18.75" x14ac:dyDescent="0.25">
      <c r="CB533" s="13"/>
      <c r="CC533" s="14"/>
      <c r="CD533" s="6"/>
      <c r="CE533" s="15"/>
      <c r="CF533" s="16"/>
      <c r="CG533" s="16"/>
    </row>
    <row r="534" spans="80:85" ht="18.75" x14ac:dyDescent="0.25">
      <c r="CB534" s="13"/>
      <c r="CC534" s="14"/>
      <c r="CD534" s="6"/>
      <c r="CE534" s="15"/>
      <c r="CF534" s="16"/>
      <c r="CG534" s="16"/>
    </row>
    <row r="535" spans="80:85" ht="18.75" x14ac:dyDescent="0.25">
      <c r="CB535" s="13"/>
      <c r="CC535" s="14"/>
      <c r="CD535" s="6"/>
      <c r="CE535" s="15"/>
      <c r="CF535" s="16"/>
      <c r="CG535" s="16"/>
    </row>
    <row r="536" spans="80:85" ht="18.75" x14ac:dyDescent="0.25">
      <c r="CB536" s="13"/>
      <c r="CC536" s="14"/>
      <c r="CD536" s="6"/>
      <c r="CE536" s="15"/>
      <c r="CF536" s="16"/>
      <c r="CG536" s="16"/>
    </row>
    <row r="537" spans="80:85" ht="18.75" x14ac:dyDescent="0.25">
      <c r="CB537" s="13"/>
      <c r="CC537" s="14"/>
      <c r="CD537" s="6"/>
      <c r="CE537" s="15"/>
      <c r="CF537" s="16"/>
      <c r="CG537" s="16"/>
    </row>
    <row r="538" spans="80:85" ht="18.75" x14ac:dyDescent="0.25">
      <c r="CB538" s="13"/>
      <c r="CC538" s="14"/>
      <c r="CD538" s="6"/>
      <c r="CE538" s="15"/>
      <c r="CF538" s="16"/>
      <c r="CG538" s="16"/>
    </row>
    <row r="539" spans="80:85" ht="18.75" x14ac:dyDescent="0.25">
      <c r="CB539" s="13"/>
      <c r="CC539" s="14"/>
      <c r="CD539" s="6"/>
      <c r="CE539" s="15"/>
      <c r="CF539" s="16"/>
      <c r="CG539" s="16"/>
    </row>
    <row r="540" spans="80:85" ht="18.75" x14ac:dyDescent="0.25">
      <c r="CB540" s="13"/>
      <c r="CC540" s="14"/>
      <c r="CD540" s="6"/>
      <c r="CE540" s="15"/>
      <c r="CF540" s="16"/>
      <c r="CG540" s="16"/>
    </row>
    <row r="541" spans="80:85" ht="18.75" x14ac:dyDescent="0.25">
      <c r="CB541" s="13"/>
      <c r="CC541" s="14"/>
      <c r="CD541" s="6"/>
      <c r="CE541" s="15"/>
      <c r="CF541" s="16"/>
      <c r="CG541" s="16"/>
    </row>
    <row r="542" spans="80:85" ht="18.75" x14ac:dyDescent="0.25">
      <c r="CB542" s="13"/>
      <c r="CC542" s="14"/>
      <c r="CD542" s="6"/>
      <c r="CE542" s="15"/>
      <c r="CF542" s="16"/>
      <c r="CG542" s="16"/>
    </row>
    <row r="543" spans="80:85" ht="18.75" x14ac:dyDescent="0.25">
      <c r="CB543" s="13"/>
      <c r="CC543" s="14"/>
      <c r="CD543" s="6"/>
      <c r="CE543" s="15"/>
      <c r="CF543" s="16"/>
      <c r="CG543" s="16"/>
    </row>
    <row r="544" spans="80:85" ht="18.75" x14ac:dyDescent="0.25">
      <c r="CB544" s="13"/>
      <c r="CC544" s="14"/>
      <c r="CD544" s="6"/>
      <c r="CE544" s="15"/>
      <c r="CF544" s="16"/>
      <c r="CG544" s="16"/>
    </row>
    <row r="545" spans="80:85" ht="18.75" x14ac:dyDescent="0.25">
      <c r="CB545" s="13"/>
      <c r="CC545" s="14"/>
      <c r="CD545" s="6"/>
      <c r="CE545" s="15"/>
      <c r="CF545" s="16"/>
      <c r="CG545" s="16"/>
    </row>
    <row r="546" spans="80:85" ht="18.75" x14ac:dyDescent="0.25">
      <c r="CB546" s="13"/>
      <c r="CC546" s="14"/>
      <c r="CD546" s="6"/>
      <c r="CE546" s="15"/>
      <c r="CF546" s="16"/>
      <c r="CG546" s="16"/>
    </row>
    <row r="547" spans="80:85" ht="18.75" x14ac:dyDescent="0.25">
      <c r="CB547" s="13"/>
      <c r="CC547" s="14"/>
      <c r="CD547" s="6"/>
      <c r="CE547" s="15"/>
      <c r="CF547" s="16"/>
      <c r="CG547" s="16"/>
    </row>
    <row r="548" spans="80:85" ht="18.75" x14ac:dyDescent="0.25">
      <c r="CB548" s="13"/>
      <c r="CC548" s="14"/>
      <c r="CD548" s="6"/>
      <c r="CE548" s="15"/>
      <c r="CF548" s="16"/>
      <c r="CG548" s="16"/>
    </row>
    <row r="549" spans="80:85" ht="18.75" x14ac:dyDescent="0.25">
      <c r="CB549" s="13"/>
      <c r="CC549" s="14"/>
      <c r="CD549" s="6"/>
      <c r="CE549" s="15"/>
      <c r="CF549" s="16"/>
      <c r="CG549" s="16"/>
    </row>
    <row r="550" spans="80:85" ht="18.75" x14ac:dyDescent="0.25">
      <c r="CB550" s="13"/>
      <c r="CC550" s="14"/>
      <c r="CD550" s="6"/>
      <c r="CE550" s="15"/>
      <c r="CF550" s="16"/>
      <c r="CG550" s="16"/>
    </row>
    <row r="551" spans="80:85" ht="18.75" x14ac:dyDescent="0.25">
      <c r="CB551" s="13"/>
      <c r="CC551" s="14"/>
      <c r="CD551" s="6"/>
      <c r="CE551" s="15"/>
      <c r="CF551" s="16"/>
      <c r="CG551" s="16"/>
    </row>
    <row r="552" spans="80:85" ht="18.75" x14ac:dyDescent="0.25">
      <c r="CB552" s="13"/>
      <c r="CC552" s="14"/>
      <c r="CD552" s="6"/>
      <c r="CE552" s="15"/>
      <c r="CF552" s="16"/>
      <c r="CG552" s="16"/>
    </row>
    <row r="553" spans="80:85" ht="18.75" x14ac:dyDescent="0.25">
      <c r="CB553" s="13"/>
      <c r="CC553" s="14"/>
      <c r="CD553" s="6"/>
      <c r="CE553" s="15"/>
      <c r="CF553" s="16"/>
      <c r="CG553" s="16"/>
    </row>
    <row r="554" spans="80:85" ht="18.75" x14ac:dyDescent="0.25">
      <c r="CB554" s="13"/>
      <c r="CC554" s="14"/>
      <c r="CD554" s="6"/>
      <c r="CE554" s="15"/>
      <c r="CF554" s="16"/>
      <c r="CG554" s="16"/>
    </row>
    <row r="555" spans="80:85" ht="18.75" x14ac:dyDescent="0.25">
      <c r="CB555" s="13"/>
      <c r="CC555" s="14"/>
      <c r="CD555" s="6"/>
      <c r="CE555" s="15"/>
      <c r="CF555" s="16"/>
      <c r="CG555" s="16"/>
    </row>
    <row r="556" spans="80:85" ht="18.75" x14ac:dyDescent="0.25">
      <c r="CB556" s="13"/>
      <c r="CC556" s="14"/>
      <c r="CD556" s="6"/>
      <c r="CE556" s="15"/>
      <c r="CF556" s="16"/>
      <c r="CG556" s="16"/>
    </row>
    <row r="557" spans="80:85" ht="18.75" x14ac:dyDescent="0.25">
      <c r="CB557" s="13"/>
      <c r="CC557" s="14"/>
      <c r="CD557" s="6"/>
      <c r="CE557" s="15"/>
      <c r="CF557" s="16"/>
      <c r="CG557" s="16"/>
    </row>
    <row r="558" spans="80:85" ht="18.75" x14ac:dyDescent="0.25">
      <c r="CB558" s="13"/>
      <c r="CC558" s="14"/>
      <c r="CD558" s="6"/>
      <c r="CE558" s="15"/>
      <c r="CF558" s="16"/>
      <c r="CG558" s="16"/>
    </row>
    <row r="559" spans="80:85" ht="18.75" x14ac:dyDescent="0.25">
      <c r="CB559" s="13"/>
      <c r="CC559" s="14"/>
      <c r="CD559" s="6"/>
      <c r="CE559" s="15"/>
      <c r="CF559" s="16"/>
      <c r="CG559" s="16"/>
    </row>
    <row r="560" spans="80:85" ht="18.75" x14ac:dyDescent="0.25">
      <c r="CB560" s="13"/>
      <c r="CC560" s="14"/>
      <c r="CD560" s="6"/>
      <c r="CE560" s="15"/>
      <c r="CF560" s="16"/>
      <c r="CG560" s="16"/>
    </row>
    <row r="561" spans="80:85" ht="18.75" x14ac:dyDescent="0.25">
      <c r="CB561" s="13"/>
      <c r="CC561" s="14"/>
      <c r="CD561" s="6"/>
      <c r="CE561" s="15"/>
      <c r="CF561" s="16"/>
      <c r="CG561" s="16"/>
    </row>
    <row r="562" spans="80:85" ht="18.75" x14ac:dyDescent="0.25">
      <c r="CB562" s="13"/>
      <c r="CC562" s="14"/>
      <c r="CD562" s="6"/>
      <c r="CE562" s="15"/>
      <c r="CF562" s="16"/>
      <c r="CG562" s="16"/>
    </row>
    <row r="563" spans="80:85" ht="18.75" x14ac:dyDescent="0.25">
      <c r="CB563" s="13"/>
      <c r="CC563" s="14"/>
      <c r="CD563" s="6"/>
      <c r="CE563" s="15"/>
      <c r="CF563" s="16"/>
      <c r="CG563" s="16"/>
    </row>
    <row r="564" spans="80:85" ht="18.75" x14ac:dyDescent="0.25">
      <c r="CB564" s="13"/>
      <c r="CC564" s="14"/>
      <c r="CD564" s="6"/>
      <c r="CE564" s="15"/>
      <c r="CF564" s="16"/>
      <c r="CG564" s="16"/>
    </row>
    <row r="565" spans="80:85" ht="18.75" x14ac:dyDescent="0.25">
      <c r="CB565" s="13"/>
      <c r="CC565" s="14"/>
      <c r="CD565" s="6"/>
      <c r="CE565" s="15"/>
      <c r="CF565" s="16"/>
      <c r="CG565" s="16"/>
    </row>
    <row r="566" spans="80:85" ht="18.75" x14ac:dyDescent="0.25">
      <c r="CB566" s="13"/>
      <c r="CC566" s="14"/>
      <c r="CD566" s="6"/>
      <c r="CE566" s="15"/>
      <c r="CF566" s="16"/>
      <c r="CG566" s="16"/>
    </row>
    <row r="567" spans="80:85" ht="18.75" x14ac:dyDescent="0.25">
      <c r="CB567" s="13"/>
      <c r="CC567" s="14"/>
      <c r="CD567" s="6"/>
      <c r="CE567" s="15"/>
      <c r="CF567" s="16"/>
      <c r="CG567" s="16"/>
    </row>
    <row r="568" spans="80:85" ht="18.75" x14ac:dyDescent="0.25">
      <c r="CB568" s="13"/>
      <c r="CC568" s="14"/>
      <c r="CD568" s="6"/>
      <c r="CE568" s="15"/>
      <c r="CF568" s="16"/>
      <c r="CG568" s="16"/>
    </row>
    <row r="569" spans="80:85" ht="18.75" x14ac:dyDescent="0.25">
      <c r="CB569" s="13"/>
      <c r="CC569" s="14"/>
      <c r="CD569" s="6"/>
      <c r="CE569" s="15"/>
      <c r="CF569" s="16"/>
      <c r="CG569" s="16"/>
    </row>
    <row r="570" spans="80:85" ht="18.75" x14ac:dyDescent="0.25">
      <c r="CB570" s="13"/>
      <c r="CC570" s="14"/>
      <c r="CD570" s="6"/>
      <c r="CE570" s="15"/>
      <c r="CF570" s="16"/>
      <c r="CG570" s="16"/>
    </row>
    <row r="571" spans="80:85" ht="18.75" x14ac:dyDescent="0.25">
      <c r="CB571" s="13"/>
      <c r="CC571" s="14"/>
      <c r="CD571" s="6"/>
      <c r="CE571" s="15"/>
      <c r="CF571" s="16"/>
      <c r="CG571" s="16"/>
    </row>
    <row r="572" spans="80:85" ht="18.75" x14ac:dyDescent="0.25">
      <c r="CB572" s="13"/>
      <c r="CC572" s="14"/>
      <c r="CD572" s="6"/>
      <c r="CE572" s="15"/>
      <c r="CF572" s="16"/>
      <c r="CG572" s="16"/>
    </row>
    <row r="573" spans="80:85" ht="18.75" x14ac:dyDescent="0.25">
      <c r="CB573" s="13"/>
      <c r="CC573" s="14"/>
      <c r="CD573" s="6"/>
      <c r="CE573" s="15"/>
      <c r="CF573" s="16"/>
      <c r="CG573" s="16"/>
    </row>
    <row r="574" spans="80:85" ht="18.75" x14ac:dyDescent="0.25">
      <c r="CB574" s="13"/>
      <c r="CC574" s="14"/>
      <c r="CD574" s="6"/>
      <c r="CE574" s="15"/>
      <c r="CF574" s="16"/>
      <c r="CG574" s="16"/>
    </row>
    <row r="575" spans="80:85" ht="18.75" x14ac:dyDescent="0.25">
      <c r="CB575" s="13"/>
      <c r="CC575" s="14"/>
      <c r="CD575" s="6"/>
      <c r="CE575" s="15"/>
      <c r="CF575" s="16"/>
      <c r="CG575" s="16"/>
    </row>
    <row r="576" spans="80:85" ht="18.75" x14ac:dyDescent="0.25">
      <c r="CB576" s="13"/>
      <c r="CC576" s="14"/>
      <c r="CD576" s="6"/>
      <c r="CE576" s="15"/>
      <c r="CF576" s="16"/>
      <c r="CG576" s="16"/>
    </row>
    <row r="577" spans="80:85" ht="18.75" x14ac:dyDescent="0.25">
      <c r="CB577" s="13"/>
      <c r="CC577" s="14"/>
      <c r="CD577" s="6"/>
      <c r="CE577" s="15"/>
      <c r="CF577" s="16"/>
      <c r="CG577" s="16"/>
    </row>
    <row r="578" spans="80:85" ht="18.75" x14ac:dyDescent="0.25">
      <c r="CB578" s="13"/>
      <c r="CC578" s="14"/>
      <c r="CD578" s="6"/>
      <c r="CE578" s="15"/>
      <c r="CF578" s="16"/>
      <c r="CG578" s="16"/>
    </row>
    <row r="579" spans="80:85" ht="18.75" x14ac:dyDescent="0.25">
      <c r="CB579" s="13"/>
      <c r="CC579" s="14"/>
      <c r="CD579" s="6"/>
      <c r="CE579" s="15"/>
      <c r="CF579" s="16"/>
      <c r="CG579" s="16"/>
    </row>
    <row r="580" spans="80:85" ht="18.75" x14ac:dyDescent="0.25">
      <c r="CB580" s="13"/>
      <c r="CC580" s="14"/>
      <c r="CD580" s="6"/>
      <c r="CE580" s="15"/>
      <c r="CF580" s="16"/>
      <c r="CG580" s="16"/>
    </row>
    <row r="581" spans="80:85" ht="18.75" x14ac:dyDescent="0.25">
      <c r="CB581" s="13"/>
      <c r="CC581" s="14"/>
      <c r="CD581" s="6"/>
      <c r="CE581" s="15"/>
      <c r="CF581" s="16"/>
      <c r="CG581" s="16"/>
    </row>
    <row r="582" spans="80:85" ht="18.75" x14ac:dyDescent="0.25">
      <c r="CB582" s="13"/>
      <c r="CC582" s="14"/>
      <c r="CD582" s="6"/>
      <c r="CE582" s="15"/>
      <c r="CF582" s="16"/>
      <c r="CG582" s="16"/>
    </row>
    <row r="583" spans="80:85" ht="18.75" x14ac:dyDescent="0.25">
      <c r="CB583" s="13"/>
      <c r="CC583" s="14"/>
      <c r="CD583" s="6"/>
      <c r="CE583" s="15"/>
      <c r="CF583" s="16"/>
      <c r="CG583" s="16"/>
    </row>
    <row r="584" spans="80:85" ht="18.75" x14ac:dyDescent="0.25">
      <c r="CB584" s="13"/>
      <c r="CC584" s="14"/>
      <c r="CD584" s="6"/>
      <c r="CE584" s="15"/>
      <c r="CF584" s="16"/>
      <c r="CG584" s="16"/>
    </row>
    <row r="585" spans="80:85" ht="18.75" x14ac:dyDescent="0.25">
      <c r="CB585" s="13"/>
      <c r="CC585" s="14"/>
      <c r="CD585" s="6"/>
      <c r="CE585" s="15"/>
      <c r="CF585" s="16"/>
      <c r="CG585" s="16"/>
    </row>
    <row r="586" spans="80:85" ht="18.75" x14ac:dyDescent="0.25">
      <c r="CB586" s="13"/>
      <c r="CC586" s="14"/>
      <c r="CD586" s="6"/>
      <c r="CE586" s="15"/>
      <c r="CF586" s="16"/>
      <c r="CG586" s="16"/>
    </row>
    <row r="587" spans="80:85" ht="18.75" x14ac:dyDescent="0.25">
      <c r="CB587" s="13"/>
      <c r="CC587" s="14"/>
      <c r="CD587" s="6"/>
      <c r="CE587" s="15"/>
      <c r="CF587" s="16"/>
      <c r="CG587" s="16"/>
    </row>
    <row r="588" spans="80:85" ht="18.75" x14ac:dyDescent="0.25">
      <c r="CB588" s="13"/>
      <c r="CC588" s="14"/>
      <c r="CD588" s="6"/>
      <c r="CE588" s="15"/>
      <c r="CF588" s="16"/>
      <c r="CG588" s="16"/>
    </row>
    <row r="589" spans="80:85" ht="18.75" x14ac:dyDescent="0.25">
      <c r="CB589" s="13"/>
      <c r="CC589" s="14"/>
      <c r="CD589" s="6"/>
      <c r="CE589" s="15"/>
      <c r="CF589" s="16"/>
      <c r="CG589" s="16"/>
    </row>
    <row r="590" spans="80:85" ht="18.75" x14ac:dyDescent="0.25">
      <c r="CB590" s="13"/>
      <c r="CC590" s="14"/>
      <c r="CD590" s="6"/>
      <c r="CE590" s="15"/>
      <c r="CF590" s="16"/>
      <c r="CG590" s="16"/>
    </row>
    <row r="591" spans="80:85" ht="18.75" x14ac:dyDescent="0.25">
      <c r="CB591" s="13"/>
      <c r="CC591" s="14"/>
      <c r="CD591" s="6"/>
      <c r="CE591" s="15"/>
      <c r="CF591" s="16"/>
      <c r="CG591" s="16"/>
    </row>
    <row r="592" spans="80:85" ht="18.75" x14ac:dyDescent="0.25">
      <c r="CB592" s="13"/>
      <c r="CC592" s="14"/>
      <c r="CD592" s="6"/>
      <c r="CE592" s="15"/>
      <c r="CF592" s="16"/>
      <c r="CG592" s="16"/>
    </row>
    <row r="593" spans="80:85" ht="18.75" x14ac:dyDescent="0.25">
      <c r="CB593" s="13"/>
      <c r="CC593" s="14"/>
      <c r="CD593" s="6"/>
      <c r="CE593" s="15"/>
      <c r="CF593" s="16"/>
      <c r="CG593" s="16"/>
    </row>
    <row r="594" spans="80:85" ht="18.75" x14ac:dyDescent="0.25">
      <c r="CB594" s="13"/>
      <c r="CC594" s="14"/>
      <c r="CD594" s="6"/>
      <c r="CE594" s="15"/>
      <c r="CF594" s="16"/>
      <c r="CG594" s="16"/>
    </row>
    <row r="595" spans="80:85" ht="18.75" x14ac:dyDescent="0.25">
      <c r="CB595" s="13"/>
      <c r="CC595" s="14"/>
      <c r="CD595" s="6"/>
      <c r="CE595" s="15"/>
      <c r="CF595" s="16"/>
      <c r="CG595" s="16"/>
    </row>
    <row r="596" spans="80:85" ht="18.75" x14ac:dyDescent="0.25">
      <c r="CB596" s="13"/>
      <c r="CC596" s="14"/>
      <c r="CD596" s="6"/>
      <c r="CE596" s="15"/>
      <c r="CF596" s="16"/>
      <c r="CG596" s="16"/>
    </row>
    <row r="597" spans="80:85" ht="18.75" x14ac:dyDescent="0.25">
      <c r="CB597" s="13"/>
      <c r="CC597" s="14"/>
      <c r="CD597" s="6"/>
      <c r="CE597" s="15"/>
      <c r="CF597" s="16"/>
      <c r="CG597" s="16"/>
    </row>
    <row r="598" spans="80:85" ht="18.75" x14ac:dyDescent="0.25">
      <c r="CB598" s="13"/>
      <c r="CC598" s="14"/>
      <c r="CD598" s="6"/>
      <c r="CE598" s="15"/>
      <c r="CF598" s="16"/>
      <c r="CG598" s="16"/>
    </row>
    <row r="599" spans="80:85" ht="18.75" x14ac:dyDescent="0.25">
      <c r="CB599" s="13"/>
      <c r="CC599" s="14"/>
      <c r="CD599" s="6"/>
      <c r="CE599" s="15"/>
      <c r="CF599" s="16"/>
      <c r="CG599" s="16"/>
    </row>
    <row r="600" spans="80:85" ht="18.75" x14ac:dyDescent="0.25">
      <c r="CB600" s="13"/>
      <c r="CC600" s="14"/>
      <c r="CD600" s="6"/>
      <c r="CE600" s="15"/>
      <c r="CF600" s="16"/>
      <c r="CG600" s="16"/>
    </row>
    <row r="601" spans="80:85" ht="18.75" x14ac:dyDescent="0.25">
      <c r="CB601" s="13"/>
      <c r="CC601" s="14"/>
      <c r="CD601" s="6"/>
      <c r="CE601" s="15"/>
      <c r="CF601" s="16"/>
      <c r="CG601" s="16"/>
    </row>
    <row r="602" spans="80:85" ht="18.75" x14ac:dyDescent="0.25">
      <c r="CB602" s="13"/>
      <c r="CC602" s="14"/>
      <c r="CD602" s="6"/>
      <c r="CE602" s="15"/>
      <c r="CF602" s="16"/>
      <c r="CG602" s="16"/>
    </row>
    <row r="603" spans="80:85" ht="18.75" x14ac:dyDescent="0.25">
      <c r="CB603" s="13"/>
      <c r="CC603" s="14"/>
      <c r="CD603" s="6"/>
      <c r="CE603" s="15"/>
      <c r="CF603" s="16"/>
      <c r="CG603" s="16"/>
    </row>
    <row r="604" spans="80:85" ht="18.75" x14ac:dyDescent="0.25">
      <c r="CB604" s="13"/>
      <c r="CC604" s="14"/>
      <c r="CD604" s="6"/>
      <c r="CE604" s="15"/>
      <c r="CF604" s="16"/>
      <c r="CG604" s="16"/>
    </row>
    <row r="605" spans="80:85" ht="18.75" x14ac:dyDescent="0.25">
      <c r="CB605" s="13"/>
      <c r="CC605" s="14"/>
      <c r="CD605" s="6"/>
      <c r="CE605" s="15"/>
      <c r="CF605" s="16"/>
      <c r="CG605" s="16"/>
    </row>
    <row r="606" spans="80:85" ht="18.75" x14ac:dyDescent="0.25">
      <c r="CB606" s="13"/>
      <c r="CC606" s="14"/>
      <c r="CD606" s="6"/>
      <c r="CE606" s="15"/>
      <c r="CF606" s="16"/>
      <c r="CG606" s="16"/>
    </row>
    <row r="607" spans="80:85" ht="18.75" x14ac:dyDescent="0.25">
      <c r="CB607" s="13"/>
      <c r="CC607" s="14"/>
      <c r="CD607" s="6"/>
      <c r="CE607" s="15"/>
      <c r="CF607" s="16"/>
      <c r="CG607" s="16"/>
    </row>
    <row r="608" spans="80:85" ht="18.75" x14ac:dyDescent="0.25">
      <c r="CB608" s="13"/>
      <c r="CC608" s="14"/>
      <c r="CD608" s="6"/>
      <c r="CE608" s="15"/>
      <c r="CF608" s="16"/>
      <c r="CG608" s="16"/>
    </row>
    <row r="609" spans="80:85" ht="18.75" x14ac:dyDescent="0.25">
      <c r="CB609" s="13"/>
      <c r="CC609" s="14"/>
      <c r="CD609" s="6"/>
      <c r="CE609" s="15"/>
      <c r="CF609" s="16"/>
      <c r="CG609" s="16"/>
    </row>
    <row r="610" spans="80:85" ht="18.75" x14ac:dyDescent="0.25">
      <c r="CB610" s="13"/>
      <c r="CC610" s="14"/>
      <c r="CD610" s="6"/>
      <c r="CE610" s="15"/>
      <c r="CF610" s="16"/>
      <c r="CG610" s="16"/>
    </row>
    <row r="611" spans="80:85" ht="18.75" x14ac:dyDescent="0.25">
      <c r="CB611" s="13"/>
      <c r="CC611" s="14"/>
      <c r="CD611" s="6"/>
      <c r="CE611" s="15"/>
      <c r="CF611" s="16"/>
      <c r="CG611" s="16"/>
    </row>
    <row r="612" spans="80:85" ht="18.75" x14ac:dyDescent="0.25">
      <c r="CB612" s="13"/>
      <c r="CC612" s="14"/>
      <c r="CD612" s="6"/>
      <c r="CE612" s="15"/>
      <c r="CF612" s="16"/>
      <c r="CG612" s="16"/>
    </row>
    <row r="613" spans="80:85" ht="18.75" x14ac:dyDescent="0.25">
      <c r="CB613" s="13"/>
      <c r="CC613" s="14"/>
      <c r="CD613" s="6"/>
      <c r="CE613" s="15"/>
      <c r="CF613" s="16"/>
      <c r="CG613" s="16"/>
    </row>
    <row r="614" spans="80:85" ht="18.75" x14ac:dyDescent="0.25">
      <c r="CB614" s="13"/>
      <c r="CC614" s="14"/>
      <c r="CD614" s="6"/>
      <c r="CE614" s="15"/>
      <c r="CF614" s="16"/>
      <c r="CG614" s="16"/>
    </row>
    <row r="615" spans="80:85" ht="18.75" x14ac:dyDescent="0.25">
      <c r="CB615" s="13"/>
      <c r="CC615" s="14"/>
      <c r="CD615" s="6"/>
      <c r="CE615" s="15"/>
      <c r="CF615" s="16"/>
      <c r="CG615" s="16"/>
    </row>
    <row r="616" spans="80:85" ht="18.75" x14ac:dyDescent="0.25">
      <c r="CB616" s="13"/>
      <c r="CC616" s="14"/>
      <c r="CD616" s="6"/>
      <c r="CE616" s="15"/>
      <c r="CF616" s="16"/>
      <c r="CG616" s="16"/>
    </row>
    <row r="617" spans="80:85" ht="18.75" x14ac:dyDescent="0.25">
      <c r="CB617" s="13"/>
      <c r="CC617" s="14"/>
      <c r="CD617" s="6"/>
      <c r="CE617" s="15"/>
      <c r="CF617" s="16"/>
      <c r="CG617" s="16"/>
    </row>
    <row r="618" spans="80:85" ht="18.75" x14ac:dyDescent="0.25">
      <c r="CB618" s="13"/>
      <c r="CC618" s="14"/>
      <c r="CD618" s="6"/>
      <c r="CE618" s="15"/>
      <c r="CF618" s="16"/>
      <c r="CG618" s="16"/>
    </row>
    <row r="619" spans="80:85" ht="18.75" x14ac:dyDescent="0.25">
      <c r="CB619" s="13"/>
      <c r="CC619" s="14"/>
      <c r="CD619" s="6"/>
      <c r="CE619" s="15"/>
      <c r="CF619" s="16"/>
      <c r="CG619" s="16"/>
    </row>
    <row r="620" spans="80:85" ht="18.75" x14ac:dyDescent="0.25">
      <c r="CB620" s="13"/>
      <c r="CC620" s="14"/>
      <c r="CD620" s="6"/>
      <c r="CE620" s="15"/>
      <c r="CF620" s="16"/>
      <c r="CG620" s="16"/>
    </row>
    <row r="621" spans="80:85" ht="18.75" x14ac:dyDescent="0.25">
      <c r="CB621" s="13"/>
      <c r="CC621" s="14"/>
      <c r="CD621" s="6"/>
      <c r="CE621" s="15"/>
      <c r="CF621" s="16"/>
      <c r="CG621" s="16"/>
    </row>
    <row r="622" spans="80:85" ht="18.75" x14ac:dyDescent="0.25">
      <c r="CB622" s="13"/>
      <c r="CC622" s="14"/>
      <c r="CD622" s="6"/>
      <c r="CE622" s="15"/>
      <c r="CF622" s="16"/>
      <c r="CG622" s="16"/>
    </row>
    <row r="623" spans="80:85" ht="18.75" x14ac:dyDescent="0.25">
      <c r="CB623" s="13"/>
      <c r="CC623" s="14"/>
      <c r="CD623" s="6"/>
      <c r="CE623" s="15"/>
      <c r="CF623" s="16"/>
      <c r="CG623" s="16"/>
    </row>
    <row r="624" spans="80:85" ht="18.75" x14ac:dyDescent="0.25">
      <c r="CB624" s="13"/>
      <c r="CC624" s="14"/>
      <c r="CD624" s="6"/>
      <c r="CE624" s="15"/>
      <c r="CF624" s="16"/>
      <c r="CG624" s="16"/>
    </row>
    <row r="625" spans="80:85" ht="18.75" x14ac:dyDescent="0.25">
      <c r="CB625" s="13"/>
      <c r="CC625" s="14"/>
      <c r="CD625" s="6"/>
      <c r="CE625" s="15"/>
      <c r="CF625" s="16"/>
      <c r="CG625" s="16"/>
    </row>
    <row r="626" spans="80:85" ht="18.75" x14ac:dyDescent="0.25">
      <c r="CB626" s="13"/>
      <c r="CC626" s="14"/>
      <c r="CD626" s="6"/>
      <c r="CE626" s="15"/>
      <c r="CF626" s="16"/>
      <c r="CG626" s="16"/>
    </row>
    <row r="627" spans="80:85" ht="18.75" x14ac:dyDescent="0.25">
      <c r="CB627" s="13"/>
      <c r="CC627" s="14"/>
      <c r="CD627" s="6"/>
      <c r="CE627" s="15"/>
      <c r="CF627" s="16"/>
      <c r="CG627" s="16"/>
    </row>
    <row r="628" spans="80:85" ht="18.75" x14ac:dyDescent="0.25">
      <c r="CB628" s="13"/>
      <c r="CC628" s="14"/>
      <c r="CD628" s="6"/>
      <c r="CE628" s="15"/>
      <c r="CF628" s="16"/>
      <c r="CG628" s="16"/>
    </row>
    <row r="629" spans="80:85" ht="18.75" x14ac:dyDescent="0.25">
      <c r="CB629" s="13"/>
      <c r="CC629" s="14"/>
      <c r="CD629" s="6"/>
      <c r="CE629" s="15"/>
      <c r="CF629" s="16"/>
      <c r="CG629" s="16"/>
    </row>
    <row r="630" spans="80:85" ht="18.75" x14ac:dyDescent="0.25">
      <c r="CB630" s="13"/>
      <c r="CC630" s="14"/>
      <c r="CD630" s="6"/>
      <c r="CE630" s="15"/>
      <c r="CF630" s="16"/>
      <c r="CG630" s="16"/>
    </row>
    <row r="631" spans="80:85" ht="18.75" x14ac:dyDescent="0.25">
      <c r="CB631" s="13"/>
      <c r="CC631" s="14"/>
      <c r="CD631" s="6"/>
      <c r="CE631" s="15"/>
      <c r="CF631" s="16"/>
      <c r="CG631" s="16"/>
    </row>
    <row r="632" spans="80:85" ht="18.75" x14ac:dyDescent="0.25">
      <c r="CB632" s="13"/>
      <c r="CC632" s="14"/>
      <c r="CD632" s="6"/>
      <c r="CE632" s="15"/>
      <c r="CF632" s="16"/>
      <c r="CG632" s="16"/>
    </row>
    <row r="633" spans="80:85" ht="18.75" x14ac:dyDescent="0.25">
      <c r="CB633" s="13"/>
      <c r="CC633" s="14"/>
      <c r="CD633" s="6"/>
      <c r="CE633" s="15"/>
      <c r="CF633" s="16"/>
      <c r="CG633" s="16"/>
    </row>
    <row r="634" spans="80:85" ht="18.75" x14ac:dyDescent="0.25">
      <c r="CB634" s="13"/>
      <c r="CC634" s="14"/>
      <c r="CD634" s="6"/>
      <c r="CE634" s="15"/>
      <c r="CF634" s="16"/>
      <c r="CG634" s="16"/>
    </row>
    <row r="635" spans="80:85" ht="18.75" x14ac:dyDescent="0.25">
      <c r="CB635" s="13"/>
      <c r="CC635" s="14"/>
      <c r="CD635" s="6"/>
      <c r="CE635" s="15"/>
      <c r="CF635" s="16"/>
      <c r="CG635" s="16"/>
    </row>
    <row r="636" spans="80:85" ht="18.75" x14ac:dyDescent="0.25">
      <c r="CB636" s="13"/>
      <c r="CC636" s="14"/>
      <c r="CD636" s="6"/>
      <c r="CE636" s="15"/>
      <c r="CF636" s="16"/>
      <c r="CG636" s="16"/>
    </row>
    <row r="637" spans="80:85" ht="18.75" x14ac:dyDescent="0.25">
      <c r="CB637" s="13"/>
      <c r="CC637" s="14"/>
      <c r="CD637" s="6"/>
      <c r="CE637" s="15"/>
      <c r="CF637" s="16"/>
      <c r="CG637" s="16"/>
    </row>
    <row r="638" spans="80:85" ht="18.75" x14ac:dyDescent="0.25">
      <c r="CB638" s="13"/>
      <c r="CC638" s="14"/>
      <c r="CD638" s="6"/>
      <c r="CE638" s="15"/>
      <c r="CF638" s="16"/>
      <c r="CG638" s="16"/>
    </row>
    <row r="639" spans="80:85" ht="18.75" x14ac:dyDescent="0.25">
      <c r="CB639" s="13"/>
      <c r="CC639" s="14"/>
      <c r="CD639" s="6"/>
      <c r="CE639" s="15"/>
      <c r="CF639" s="16"/>
      <c r="CG639" s="16"/>
    </row>
    <row r="640" spans="80:85" ht="18.75" x14ac:dyDescent="0.25">
      <c r="CB640" s="13"/>
      <c r="CC640" s="14"/>
      <c r="CD640" s="6"/>
      <c r="CE640" s="15"/>
      <c r="CF640" s="16"/>
      <c r="CG640" s="16"/>
    </row>
    <row r="641" spans="80:85" ht="18.75" x14ac:dyDescent="0.25">
      <c r="CB641" s="13"/>
      <c r="CC641" s="14"/>
      <c r="CD641" s="6"/>
      <c r="CE641" s="15"/>
      <c r="CF641" s="16"/>
      <c r="CG641" s="16"/>
    </row>
    <row r="642" spans="80:85" ht="18.75" x14ac:dyDescent="0.25">
      <c r="CB642" s="13"/>
      <c r="CC642" s="14"/>
      <c r="CD642" s="6"/>
      <c r="CE642" s="15"/>
      <c r="CF642" s="16"/>
      <c r="CG642" s="16"/>
    </row>
    <row r="643" spans="80:85" ht="18.75" x14ac:dyDescent="0.25">
      <c r="CB643" s="13"/>
      <c r="CC643" s="14"/>
      <c r="CD643" s="6"/>
      <c r="CE643" s="15"/>
      <c r="CF643" s="16"/>
      <c r="CG643" s="16"/>
    </row>
    <row r="644" spans="80:85" ht="18.75" x14ac:dyDescent="0.25">
      <c r="CB644" s="13"/>
      <c r="CC644" s="14"/>
      <c r="CD644" s="6"/>
      <c r="CE644" s="15"/>
      <c r="CF644" s="16"/>
      <c r="CG644" s="16"/>
    </row>
    <row r="645" spans="80:85" ht="18.75" x14ac:dyDescent="0.25">
      <c r="CB645" s="13"/>
      <c r="CC645" s="14"/>
      <c r="CD645" s="6"/>
      <c r="CE645" s="15"/>
      <c r="CF645" s="16"/>
      <c r="CG645" s="16"/>
    </row>
    <row r="646" spans="80:85" ht="18.75" x14ac:dyDescent="0.25">
      <c r="CB646" s="13"/>
      <c r="CC646" s="14"/>
      <c r="CD646" s="6"/>
      <c r="CE646" s="15"/>
      <c r="CF646" s="16"/>
      <c r="CG646" s="16"/>
    </row>
    <row r="647" spans="80:85" ht="18.75" x14ac:dyDescent="0.25">
      <c r="CB647" s="13"/>
      <c r="CC647" s="14"/>
      <c r="CD647" s="6"/>
      <c r="CE647" s="15"/>
      <c r="CF647" s="16"/>
      <c r="CG647" s="16"/>
    </row>
    <row r="648" spans="80:85" ht="18.75" x14ac:dyDescent="0.25">
      <c r="CB648" s="13"/>
      <c r="CC648" s="14"/>
      <c r="CD648" s="6"/>
      <c r="CE648" s="15"/>
      <c r="CF648" s="16"/>
      <c r="CG648" s="16"/>
    </row>
    <row r="649" spans="80:85" ht="18.75" x14ac:dyDescent="0.25">
      <c r="CB649" s="13"/>
      <c r="CC649" s="14"/>
      <c r="CD649" s="6"/>
      <c r="CE649" s="15"/>
      <c r="CF649" s="16"/>
      <c r="CG649" s="16"/>
    </row>
    <row r="650" spans="80:85" ht="18.75" x14ac:dyDescent="0.25">
      <c r="CB650" s="13"/>
      <c r="CC650" s="14"/>
      <c r="CD650" s="6"/>
      <c r="CE650" s="15"/>
      <c r="CF650" s="16"/>
      <c r="CG650" s="16"/>
    </row>
    <row r="651" spans="80:85" ht="18.75" x14ac:dyDescent="0.25">
      <c r="CB651" s="13"/>
      <c r="CC651" s="14"/>
      <c r="CD651" s="6"/>
      <c r="CE651" s="15"/>
      <c r="CF651" s="16"/>
      <c r="CG651" s="16"/>
    </row>
    <row r="652" spans="80:85" ht="18.75" x14ac:dyDescent="0.25">
      <c r="CB652" s="13"/>
      <c r="CC652" s="14"/>
      <c r="CD652" s="6"/>
      <c r="CE652" s="15"/>
      <c r="CF652" s="16"/>
      <c r="CG652" s="16"/>
    </row>
    <row r="653" spans="80:85" ht="18.75" x14ac:dyDescent="0.25">
      <c r="CB653" s="13"/>
      <c r="CC653" s="14"/>
      <c r="CD653" s="6"/>
      <c r="CE653" s="15"/>
      <c r="CF653" s="16"/>
      <c r="CG653" s="16"/>
    </row>
    <row r="654" spans="80:85" ht="18.75" x14ac:dyDescent="0.25">
      <c r="CB654" s="13"/>
      <c r="CC654" s="14"/>
      <c r="CD654" s="6"/>
      <c r="CE654" s="15"/>
      <c r="CF654" s="16"/>
      <c r="CG654" s="16"/>
    </row>
    <row r="655" spans="80:85" ht="18.75" x14ac:dyDescent="0.25">
      <c r="CB655" s="13"/>
      <c r="CC655" s="14"/>
      <c r="CD655" s="6"/>
      <c r="CE655" s="15"/>
      <c r="CF655" s="16"/>
      <c r="CG655" s="16"/>
    </row>
    <row r="656" spans="80:85" ht="18.75" x14ac:dyDescent="0.25">
      <c r="CB656" s="13"/>
      <c r="CC656" s="14"/>
      <c r="CD656" s="6"/>
      <c r="CE656" s="15"/>
      <c r="CF656" s="16"/>
      <c r="CG656" s="16"/>
    </row>
    <row r="657" spans="80:85" ht="18.75" x14ac:dyDescent="0.25">
      <c r="CB657" s="13"/>
      <c r="CC657" s="14"/>
      <c r="CD657" s="6"/>
      <c r="CE657" s="15"/>
      <c r="CF657" s="16"/>
      <c r="CG657" s="16"/>
    </row>
    <row r="658" spans="80:85" ht="18.75" x14ac:dyDescent="0.25">
      <c r="CB658" s="13"/>
      <c r="CC658" s="14"/>
      <c r="CD658" s="6"/>
      <c r="CE658" s="15"/>
      <c r="CF658" s="16"/>
      <c r="CG658" s="16"/>
    </row>
    <row r="659" spans="80:85" ht="18.75" x14ac:dyDescent="0.25">
      <c r="CB659" s="13"/>
      <c r="CC659" s="14"/>
      <c r="CD659" s="6"/>
      <c r="CE659" s="15"/>
      <c r="CF659" s="16"/>
      <c r="CG659" s="16"/>
    </row>
    <row r="660" spans="80:85" ht="18.75" x14ac:dyDescent="0.25">
      <c r="CB660" s="13"/>
      <c r="CC660" s="14"/>
      <c r="CD660" s="6"/>
      <c r="CE660" s="15"/>
      <c r="CF660" s="16"/>
      <c r="CG660" s="16"/>
    </row>
    <row r="661" spans="80:85" ht="18.75" x14ac:dyDescent="0.25">
      <c r="CB661" s="13"/>
      <c r="CC661" s="14"/>
      <c r="CD661" s="6"/>
      <c r="CE661" s="15"/>
      <c r="CF661" s="16"/>
      <c r="CG661" s="16"/>
    </row>
    <row r="662" spans="80:85" ht="18.75" x14ac:dyDescent="0.25">
      <c r="CB662" s="13"/>
      <c r="CC662" s="14"/>
      <c r="CD662" s="6"/>
      <c r="CE662" s="15"/>
      <c r="CF662" s="16"/>
      <c r="CG662" s="16"/>
    </row>
    <row r="663" spans="80:85" ht="18.75" x14ac:dyDescent="0.25">
      <c r="CB663" s="13"/>
      <c r="CC663" s="14"/>
      <c r="CD663" s="6"/>
      <c r="CE663" s="15"/>
      <c r="CF663" s="16"/>
      <c r="CG663" s="16"/>
    </row>
    <row r="664" spans="80:85" ht="18.75" x14ac:dyDescent="0.25">
      <c r="CB664" s="13"/>
      <c r="CC664" s="14"/>
      <c r="CD664" s="6"/>
      <c r="CE664" s="15"/>
      <c r="CF664" s="16"/>
      <c r="CG664" s="16"/>
    </row>
    <row r="665" spans="80:85" ht="18.75" x14ac:dyDescent="0.25">
      <c r="CB665" s="13"/>
      <c r="CC665" s="14"/>
      <c r="CD665" s="6"/>
      <c r="CE665" s="15"/>
      <c r="CF665" s="16"/>
      <c r="CG665" s="16"/>
    </row>
    <row r="666" spans="80:85" ht="18.75" x14ac:dyDescent="0.25">
      <c r="CB666" s="13"/>
      <c r="CC666" s="14"/>
      <c r="CD666" s="6"/>
      <c r="CE666" s="15"/>
      <c r="CF666" s="16"/>
      <c r="CG666" s="16"/>
    </row>
    <row r="667" spans="80:85" ht="18.75" x14ac:dyDescent="0.25">
      <c r="CB667" s="13"/>
      <c r="CC667" s="14"/>
      <c r="CD667" s="6"/>
      <c r="CE667" s="15"/>
      <c r="CF667" s="16"/>
      <c r="CG667" s="16"/>
    </row>
    <row r="668" spans="80:85" ht="18.75" x14ac:dyDescent="0.25">
      <c r="CB668" s="13"/>
      <c r="CC668" s="14"/>
      <c r="CD668" s="6"/>
      <c r="CE668" s="15"/>
      <c r="CF668" s="16"/>
      <c r="CG668" s="16"/>
    </row>
    <row r="669" spans="80:85" ht="18.75" x14ac:dyDescent="0.25">
      <c r="CB669" s="13"/>
      <c r="CC669" s="14"/>
      <c r="CD669" s="6"/>
      <c r="CE669" s="15"/>
      <c r="CF669" s="16"/>
      <c r="CG669" s="16"/>
    </row>
    <row r="670" spans="80:85" ht="18.75" x14ac:dyDescent="0.25">
      <c r="CB670" s="13"/>
      <c r="CC670" s="14"/>
      <c r="CD670" s="6"/>
      <c r="CE670" s="15"/>
      <c r="CF670" s="16"/>
      <c r="CG670" s="16"/>
    </row>
    <row r="671" spans="80:85" ht="18.75" x14ac:dyDescent="0.25">
      <c r="CB671" s="13"/>
      <c r="CC671" s="14"/>
      <c r="CD671" s="6"/>
      <c r="CE671" s="15"/>
      <c r="CF671" s="16"/>
      <c r="CG671" s="16"/>
    </row>
    <row r="672" spans="80:85" ht="18.75" x14ac:dyDescent="0.25">
      <c r="CB672" s="13"/>
      <c r="CC672" s="14"/>
      <c r="CD672" s="6"/>
      <c r="CE672" s="15"/>
      <c r="CF672" s="16"/>
      <c r="CG672" s="16"/>
    </row>
    <row r="673" spans="80:85" ht="18.75" x14ac:dyDescent="0.25">
      <c r="CB673" s="13"/>
      <c r="CC673" s="14"/>
      <c r="CD673" s="6"/>
      <c r="CE673" s="15"/>
      <c r="CF673" s="16"/>
      <c r="CG673" s="16"/>
    </row>
    <row r="674" spans="80:85" ht="18.75" x14ac:dyDescent="0.25">
      <c r="CB674" s="13"/>
      <c r="CC674" s="14"/>
      <c r="CD674" s="6"/>
      <c r="CE674" s="15"/>
      <c r="CF674" s="16"/>
      <c r="CG674" s="16"/>
    </row>
    <row r="675" spans="80:85" ht="18.75" x14ac:dyDescent="0.25">
      <c r="CB675" s="13"/>
      <c r="CC675" s="14"/>
      <c r="CD675" s="6"/>
      <c r="CE675" s="15"/>
      <c r="CF675" s="16"/>
      <c r="CG675" s="16"/>
    </row>
    <row r="676" spans="80:85" ht="18.75" x14ac:dyDescent="0.25">
      <c r="CB676" s="13"/>
      <c r="CC676" s="14"/>
      <c r="CD676" s="6"/>
      <c r="CE676" s="15"/>
      <c r="CF676" s="16"/>
      <c r="CG676" s="16"/>
    </row>
    <row r="677" spans="80:85" ht="18.75" x14ac:dyDescent="0.25">
      <c r="CB677" s="13"/>
      <c r="CC677" s="14"/>
      <c r="CD677" s="6"/>
      <c r="CE677" s="15"/>
      <c r="CF677" s="16"/>
      <c r="CG677" s="16"/>
    </row>
    <row r="678" spans="80:85" ht="18.75" x14ac:dyDescent="0.25">
      <c r="CB678" s="13"/>
      <c r="CC678" s="14"/>
      <c r="CD678" s="6"/>
      <c r="CE678" s="15"/>
      <c r="CF678" s="16"/>
      <c r="CG678" s="16"/>
    </row>
    <row r="679" spans="80:85" ht="18.75" x14ac:dyDescent="0.25">
      <c r="CB679" s="13"/>
      <c r="CC679" s="14"/>
      <c r="CD679" s="6"/>
      <c r="CE679" s="15"/>
      <c r="CF679" s="16"/>
      <c r="CG679" s="16"/>
    </row>
    <row r="680" spans="80:85" ht="18.75" x14ac:dyDescent="0.25">
      <c r="CB680" s="13"/>
      <c r="CC680" s="14"/>
      <c r="CD680" s="6"/>
      <c r="CE680" s="15"/>
      <c r="CF680" s="16"/>
      <c r="CG680" s="16"/>
    </row>
    <row r="681" spans="80:85" ht="18.75" x14ac:dyDescent="0.25">
      <c r="CB681" s="13"/>
      <c r="CC681" s="14"/>
      <c r="CD681" s="6"/>
      <c r="CE681" s="15"/>
      <c r="CF681" s="16"/>
      <c r="CG681" s="16"/>
    </row>
    <row r="682" spans="80:85" ht="18.75" x14ac:dyDescent="0.25">
      <c r="CB682" s="13"/>
      <c r="CC682" s="14"/>
      <c r="CD682" s="6"/>
      <c r="CE682" s="15"/>
      <c r="CF682" s="16"/>
      <c r="CG682" s="16"/>
    </row>
    <row r="683" spans="80:85" ht="18.75" x14ac:dyDescent="0.25">
      <c r="CB683" s="13"/>
      <c r="CC683" s="14"/>
      <c r="CD683" s="6"/>
      <c r="CE683" s="15"/>
      <c r="CF683" s="16"/>
      <c r="CG683" s="16"/>
    </row>
    <row r="684" spans="80:85" ht="18.75" x14ac:dyDescent="0.25">
      <c r="CB684" s="13"/>
      <c r="CC684" s="14"/>
      <c r="CD684" s="6"/>
      <c r="CE684" s="15"/>
      <c r="CF684" s="16"/>
      <c r="CG684" s="16"/>
    </row>
    <row r="685" spans="80:85" ht="18.75" x14ac:dyDescent="0.25">
      <c r="CB685" s="13"/>
      <c r="CC685" s="14"/>
      <c r="CD685" s="6"/>
      <c r="CE685" s="15"/>
      <c r="CF685" s="16"/>
      <c r="CG685" s="16"/>
    </row>
    <row r="686" spans="80:85" ht="18.75" x14ac:dyDescent="0.25">
      <c r="CB686" s="13"/>
      <c r="CC686" s="14"/>
      <c r="CD686" s="6"/>
      <c r="CE686" s="15"/>
      <c r="CF686" s="16"/>
      <c r="CG686" s="16"/>
    </row>
    <row r="687" spans="80:85" ht="18.75" x14ac:dyDescent="0.25">
      <c r="CB687" s="13"/>
      <c r="CC687" s="14"/>
      <c r="CD687" s="6"/>
      <c r="CE687" s="15"/>
      <c r="CF687" s="16"/>
      <c r="CG687" s="16"/>
    </row>
    <row r="688" spans="80:85" ht="18.75" x14ac:dyDescent="0.25">
      <c r="CB688" s="13"/>
      <c r="CC688" s="14"/>
      <c r="CD688" s="6"/>
      <c r="CE688" s="15"/>
      <c r="CF688" s="16"/>
      <c r="CG688" s="16"/>
    </row>
    <row r="689" spans="80:85" ht="18.75" x14ac:dyDescent="0.25">
      <c r="CB689" s="13"/>
      <c r="CC689" s="14"/>
      <c r="CD689" s="6"/>
      <c r="CE689" s="15"/>
      <c r="CF689" s="16"/>
      <c r="CG689" s="16"/>
    </row>
    <row r="690" spans="80:85" ht="18.75" x14ac:dyDescent="0.25">
      <c r="CB690" s="13"/>
      <c r="CC690" s="14"/>
      <c r="CD690" s="6"/>
      <c r="CE690" s="15"/>
      <c r="CF690" s="16"/>
      <c r="CG690" s="16"/>
    </row>
    <row r="691" spans="80:85" ht="18.75" x14ac:dyDescent="0.25">
      <c r="CB691" s="13"/>
      <c r="CC691" s="14"/>
      <c r="CD691" s="6"/>
      <c r="CE691" s="15"/>
      <c r="CF691" s="16"/>
      <c r="CG691" s="16"/>
    </row>
    <row r="692" spans="80:85" ht="18.75" x14ac:dyDescent="0.25">
      <c r="CB692" s="13"/>
      <c r="CC692" s="14"/>
      <c r="CD692" s="6"/>
      <c r="CE692" s="15"/>
      <c r="CF692" s="16"/>
      <c r="CG692" s="16"/>
    </row>
    <row r="693" spans="80:85" ht="18.75" x14ac:dyDescent="0.25">
      <c r="CB693" s="13"/>
      <c r="CC693" s="14"/>
      <c r="CD693" s="6"/>
      <c r="CE693" s="15"/>
      <c r="CF693" s="16"/>
      <c r="CG693" s="16"/>
    </row>
    <row r="694" spans="80:85" ht="18.75" x14ac:dyDescent="0.25">
      <c r="CB694" s="13"/>
      <c r="CC694" s="14"/>
      <c r="CD694" s="6"/>
      <c r="CE694" s="15"/>
      <c r="CF694" s="16"/>
      <c r="CG694" s="16"/>
    </row>
    <row r="695" spans="80:85" ht="18.75" x14ac:dyDescent="0.25">
      <c r="CB695" s="13"/>
      <c r="CC695" s="14"/>
      <c r="CD695" s="6"/>
      <c r="CE695" s="15"/>
      <c r="CF695" s="16"/>
      <c r="CG695" s="16"/>
    </row>
    <row r="696" spans="80:85" ht="18.75" x14ac:dyDescent="0.25">
      <c r="CB696" s="13"/>
      <c r="CC696" s="14"/>
      <c r="CD696" s="6"/>
      <c r="CE696" s="15"/>
      <c r="CF696" s="16"/>
      <c r="CG696" s="16"/>
    </row>
    <row r="697" spans="80:85" ht="18.75" x14ac:dyDescent="0.25">
      <c r="CB697" s="13"/>
      <c r="CC697" s="14"/>
      <c r="CD697" s="6"/>
      <c r="CE697" s="15"/>
      <c r="CF697" s="16"/>
      <c r="CG697" s="16"/>
    </row>
    <row r="698" spans="80:85" ht="18.75" x14ac:dyDescent="0.25">
      <c r="CB698" s="13"/>
      <c r="CC698" s="14"/>
      <c r="CD698" s="6"/>
      <c r="CE698" s="15"/>
      <c r="CF698" s="16"/>
      <c r="CG698" s="16"/>
    </row>
    <row r="699" spans="80:85" ht="18.75" x14ac:dyDescent="0.25">
      <c r="CB699" s="13"/>
      <c r="CC699" s="14"/>
      <c r="CD699" s="6"/>
      <c r="CE699" s="15"/>
      <c r="CF699" s="16"/>
      <c r="CG699" s="16"/>
    </row>
    <row r="700" spans="80:85" ht="18.75" x14ac:dyDescent="0.25">
      <c r="CB700" s="13"/>
      <c r="CC700" s="14"/>
      <c r="CD700" s="6"/>
      <c r="CE700" s="15"/>
      <c r="CF700" s="16"/>
      <c r="CG700" s="16"/>
    </row>
    <row r="701" spans="80:85" ht="18.75" x14ac:dyDescent="0.25">
      <c r="CB701" s="13"/>
      <c r="CC701" s="14"/>
      <c r="CD701" s="6"/>
      <c r="CE701" s="15"/>
      <c r="CF701" s="16"/>
      <c r="CG701" s="16"/>
    </row>
    <row r="702" spans="80:85" ht="18.75" x14ac:dyDescent="0.25">
      <c r="CB702" s="13"/>
      <c r="CC702" s="14"/>
      <c r="CD702" s="6"/>
      <c r="CE702" s="15"/>
      <c r="CF702" s="16"/>
      <c r="CG702" s="16"/>
    </row>
    <row r="703" spans="80:85" ht="18.75" x14ac:dyDescent="0.25">
      <c r="CB703" s="13"/>
      <c r="CC703" s="14"/>
      <c r="CD703" s="6"/>
      <c r="CE703" s="15"/>
      <c r="CF703" s="16"/>
      <c r="CG703" s="16"/>
    </row>
    <row r="704" spans="80:85" ht="18.75" x14ac:dyDescent="0.25">
      <c r="CB704" s="13"/>
      <c r="CC704" s="14"/>
      <c r="CD704" s="6"/>
      <c r="CE704" s="15"/>
      <c r="CF704" s="16"/>
      <c r="CG704" s="16"/>
    </row>
    <row r="705" spans="80:85" ht="18.75" x14ac:dyDescent="0.25">
      <c r="CB705" s="13"/>
      <c r="CC705" s="14"/>
      <c r="CD705" s="6"/>
      <c r="CE705" s="15"/>
      <c r="CF705" s="16"/>
      <c r="CG705" s="16"/>
    </row>
    <row r="706" spans="80:85" ht="18.75" x14ac:dyDescent="0.25">
      <c r="CB706" s="13"/>
      <c r="CC706" s="14"/>
      <c r="CD706" s="6"/>
      <c r="CE706" s="15"/>
      <c r="CF706" s="16"/>
      <c r="CG706" s="16"/>
    </row>
    <row r="707" spans="80:85" ht="18.75" x14ac:dyDescent="0.25">
      <c r="CB707" s="13"/>
      <c r="CC707" s="14"/>
      <c r="CD707" s="6"/>
      <c r="CE707" s="15"/>
      <c r="CF707" s="16"/>
      <c r="CG707" s="16"/>
    </row>
    <row r="708" spans="80:85" ht="18.75" x14ac:dyDescent="0.25">
      <c r="CB708" s="13"/>
      <c r="CC708" s="14"/>
      <c r="CD708" s="6"/>
      <c r="CE708" s="15"/>
      <c r="CF708" s="16"/>
      <c r="CG708" s="16"/>
    </row>
    <row r="709" spans="80:85" ht="18.75" x14ac:dyDescent="0.25">
      <c r="CB709" s="13"/>
      <c r="CC709" s="14"/>
      <c r="CD709" s="6"/>
      <c r="CE709" s="15"/>
      <c r="CF709" s="16"/>
      <c r="CG709" s="16"/>
    </row>
    <row r="710" spans="80:85" ht="18.75" x14ac:dyDescent="0.25">
      <c r="CB710" s="13"/>
      <c r="CC710" s="14"/>
      <c r="CD710" s="6"/>
      <c r="CE710" s="15"/>
      <c r="CF710" s="16"/>
      <c r="CG710" s="16"/>
    </row>
    <row r="711" spans="80:85" ht="18.75" x14ac:dyDescent="0.25">
      <c r="CB711" s="13"/>
      <c r="CC711" s="14"/>
      <c r="CD711" s="6"/>
      <c r="CE711" s="15"/>
      <c r="CF711" s="16"/>
      <c r="CG711" s="16"/>
    </row>
    <row r="712" spans="80:85" ht="18.75" x14ac:dyDescent="0.25">
      <c r="CB712" s="13"/>
      <c r="CC712" s="14"/>
      <c r="CD712" s="6"/>
      <c r="CE712" s="15"/>
      <c r="CF712" s="16"/>
      <c r="CG712" s="16"/>
    </row>
    <row r="713" spans="80:85" ht="18.75" x14ac:dyDescent="0.25">
      <c r="CB713" s="13"/>
      <c r="CC713" s="14"/>
      <c r="CD713" s="6"/>
      <c r="CE713" s="15"/>
      <c r="CF713" s="16"/>
      <c r="CG713" s="16"/>
    </row>
    <row r="714" spans="80:85" ht="18.75" x14ac:dyDescent="0.25">
      <c r="CB714" s="13"/>
      <c r="CC714" s="14"/>
      <c r="CD714" s="6"/>
      <c r="CE714" s="15"/>
      <c r="CF714" s="16"/>
      <c r="CG714" s="16"/>
    </row>
    <row r="715" spans="80:85" ht="18.75" x14ac:dyDescent="0.25">
      <c r="CB715" s="13"/>
      <c r="CC715" s="14"/>
      <c r="CD715" s="6"/>
      <c r="CE715" s="15"/>
      <c r="CF715" s="16"/>
      <c r="CG715" s="16"/>
    </row>
    <row r="716" spans="80:85" ht="18.75" x14ac:dyDescent="0.25">
      <c r="CB716" s="13"/>
      <c r="CC716" s="14"/>
      <c r="CD716" s="6"/>
      <c r="CE716" s="15"/>
      <c r="CF716" s="16"/>
      <c r="CG716" s="16"/>
    </row>
    <row r="717" spans="80:85" ht="18.75" x14ac:dyDescent="0.25">
      <c r="CB717" s="13"/>
      <c r="CC717" s="14"/>
      <c r="CD717" s="6"/>
      <c r="CE717" s="15"/>
      <c r="CF717" s="16"/>
      <c r="CG717" s="16"/>
    </row>
    <row r="718" spans="80:85" ht="18.75" x14ac:dyDescent="0.25">
      <c r="CB718" s="13"/>
      <c r="CC718" s="14"/>
      <c r="CD718" s="6"/>
      <c r="CE718" s="15"/>
      <c r="CF718" s="16"/>
      <c r="CG718" s="16"/>
    </row>
    <row r="719" spans="80:85" ht="18.75" x14ac:dyDescent="0.25">
      <c r="CB719" s="13"/>
      <c r="CC719" s="14"/>
      <c r="CD719" s="6"/>
      <c r="CE719" s="15"/>
      <c r="CF719" s="16"/>
      <c r="CG719" s="16"/>
    </row>
    <row r="720" spans="80:85" ht="18.75" x14ac:dyDescent="0.25">
      <c r="CB720" s="13"/>
      <c r="CC720" s="14"/>
      <c r="CD720" s="6"/>
      <c r="CE720" s="15"/>
      <c r="CF720" s="16"/>
      <c r="CG720" s="16"/>
    </row>
    <row r="721" spans="80:85" ht="18.75" x14ac:dyDescent="0.25">
      <c r="CB721" s="13"/>
      <c r="CC721" s="14"/>
      <c r="CD721" s="6"/>
      <c r="CE721" s="15"/>
      <c r="CF721" s="16"/>
      <c r="CG721" s="16"/>
    </row>
    <row r="722" spans="80:85" ht="18.75" x14ac:dyDescent="0.25">
      <c r="CB722" s="13"/>
      <c r="CC722" s="14"/>
      <c r="CD722" s="6"/>
      <c r="CE722" s="15"/>
      <c r="CF722" s="16"/>
      <c r="CG722" s="16"/>
    </row>
    <row r="723" spans="80:85" ht="18.75" x14ac:dyDescent="0.25">
      <c r="CB723" s="13"/>
      <c r="CC723" s="14"/>
      <c r="CD723" s="6"/>
      <c r="CE723" s="15"/>
      <c r="CF723" s="16"/>
      <c r="CG723" s="16"/>
    </row>
    <row r="724" spans="80:85" ht="18.75" x14ac:dyDescent="0.25">
      <c r="CB724" s="13"/>
      <c r="CC724" s="14"/>
      <c r="CD724" s="6"/>
      <c r="CE724" s="15"/>
      <c r="CF724" s="16"/>
      <c r="CG724" s="16"/>
    </row>
    <row r="725" spans="80:85" ht="18.75" x14ac:dyDescent="0.25">
      <c r="CB725" s="13"/>
      <c r="CC725" s="14"/>
      <c r="CD725" s="6"/>
      <c r="CE725" s="15"/>
      <c r="CF725" s="16"/>
      <c r="CG725" s="16"/>
    </row>
    <row r="726" spans="80:85" ht="18.75" x14ac:dyDescent="0.25">
      <c r="CB726" s="13"/>
      <c r="CC726" s="14"/>
      <c r="CD726" s="6"/>
      <c r="CE726" s="15"/>
      <c r="CF726" s="16"/>
      <c r="CG726" s="16"/>
    </row>
    <row r="727" spans="80:85" ht="18.75" x14ac:dyDescent="0.25">
      <c r="CB727" s="13"/>
      <c r="CC727" s="14"/>
      <c r="CD727" s="6"/>
      <c r="CE727" s="15"/>
      <c r="CF727" s="16"/>
      <c r="CG727" s="16"/>
    </row>
    <row r="728" spans="80:85" ht="18.75" x14ac:dyDescent="0.25">
      <c r="CB728" s="13"/>
      <c r="CC728" s="14"/>
      <c r="CD728" s="6"/>
      <c r="CE728" s="15"/>
      <c r="CF728" s="16"/>
      <c r="CG728" s="16"/>
    </row>
    <row r="729" spans="80:85" ht="18.75" x14ac:dyDescent="0.25">
      <c r="CB729" s="13"/>
      <c r="CC729" s="14"/>
      <c r="CD729" s="6"/>
      <c r="CE729" s="15"/>
      <c r="CF729" s="16"/>
      <c r="CG729" s="16"/>
    </row>
    <row r="730" spans="80:85" ht="18.75" x14ac:dyDescent="0.25">
      <c r="CB730" s="13"/>
      <c r="CC730" s="14"/>
      <c r="CD730" s="6"/>
      <c r="CE730" s="15"/>
      <c r="CF730" s="16"/>
      <c r="CG730" s="16"/>
    </row>
    <row r="731" spans="80:85" ht="18.75" x14ac:dyDescent="0.25">
      <c r="CB731" s="13"/>
      <c r="CC731" s="14"/>
      <c r="CD731" s="6"/>
      <c r="CE731" s="15"/>
      <c r="CF731" s="16"/>
      <c r="CG731" s="16"/>
    </row>
    <row r="732" spans="80:85" ht="18.75" x14ac:dyDescent="0.25">
      <c r="CB732" s="13"/>
      <c r="CC732" s="14"/>
      <c r="CD732" s="6"/>
      <c r="CE732" s="15"/>
      <c r="CF732" s="16"/>
      <c r="CG732" s="16"/>
    </row>
    <row r="733" spans="80:85" ht="18.75" x14ac:dyDescent="0.25">
      <c r="CB733" s="13"/>
      <c r="CC733" s="14"/>
      <c r="CD733" s="6"/>
      <c r="CE733" s="15"/>
      <c r="CF733" s="16"/>
      <c r="CG733" s="16"/>
    </row>
    <row r="734" spans="80:85" ht="18.75" x14ac:dyDescent="0.25">
      <c r="CB734" s="13"/>
      <c r="CC734" s="14"/>
      <c r="CD734" s="6"/>
      <c r="CE734" s="15"/>
      <c r="CF734" s="16"/>
      <c r="CG734" s="16"/>
    </row>
    <row r="735" spans="80:85" ht="18.75" x14ac:dyDescent="0.25">
      <c r="CB735" s="13"/>
      <c r="CC735" s="14"/>
      <c r="CD735" s="6"/>
      <c r="CE735" s="15"/>
      <c r="CF735" s="16"/>
      <c r="CG735" s="16"/>
    </row>
    <row r="736" spans="80:85" ht="18.75" x14ac:dyDescent="0.25">
      <c r="CB736" s="13"/>
      <c r="CC736" s="14"/>
      <c r="CD736" s="6"/>
      <c r="CE736" s="15"/>
      <c r="CF736" s="16"/>
      <c r="CG736" s="16"/>
    </row>
    <row r="737" spans="80:85" ht="18.75" x14ac:dyDescent="0.25">
      <c r="CB737" s="13"/>
      <c r="CC737" s="14"/>
      <c r="CD737" s="6"/>
      <c r="CE737" s="15"/>
      <c r="CF737" s="16"/>
      <c r="CG737" s="16"/>
    </row>
    <row r="738" spans="80:85" ht="18.75" x14ac:dyDescent="0.25">
      <c r="CB738" s="13"/>
      <c r="CC738" s="14"/>
      <c r="CD738" s="6"/>
      <c r="CE738" s="15"/>
      <c r="CF738" s="16"/>
      <c r="CG738" s="16"/>
    </row>
    <row r="739" spans="80:85" ht="18.75" x14ac:dyDescent="0.25">
      <c r="CB739" s="13"/>
      <c r="CC739" s="14"/>
      <c r="CD739" s="6"/>
      <c r="CE739" s="15"/>
      <c r="CF739" s="16"/>
      <c r="CG739" s="16"/>
    </row>
    <row r="740" spans="80:85" ht="18.75" x14ac:dyDescent="0.25">
      <c r="CB740" s="13"/>
      <c r="CC740" s="14"/>
      <c r="CD740" s="6"/>
      <c r="CE740" s="15"/>
      <c r="CF740" s="16"/>
      <c r="CG740" s="16"/>
    </row>
    <row r="741" spans="80:85" ht="18.75" x14ac:dyDescent="0.25">
      <c r="CB741" s="13"/>
      <c r="CC741" s="14"/>
      <c r="CD741" s="6"/>
      <c r="CE741" s="15"/>
      <c r="CF741" s="16"/>
      <c r="CG741" s="16"/>
    </row>
    <row r="742" spans="80:85" ht="18.75" x14ac:dyDescent="0.25">
      <c r="CB742" s="13"/>
      <c r="CC742" s="14"/>
      <c r="CD742" s="6"/>
      <c r="CE742" s="15"/>
      <c r="CF742" s="16"/>
      <c r="CG742" s="16"/>
    </row>
    <row r="743" spans="80:85" ht="18.75" x14ac:dyDescent="0.25">
      <c r="CB743" s="13"/>
      <c r="CC743" s="14"/>
      <c r="CD743" s="6"/>
      <c r="CE743" s="15"/>
      <c r="CF743" s="16"/>
      <c r="CG743" s="16"/>
    </row>
    <row r="744" spans="80:85" ht="18.75" x14ac:dyDescent="0.25">
      <c r="CB744" s="13"/>
      <c r="CC744" s="14"/>
      <c r="CD744" s="6"/>
      <c r="CE744" s="15"/>
      <c r="CF744" s="16"/>
      <c r="CG744" s="16"/>
    </row>
    <row r="745" spans="80:85" ht="18.75" x14ac:dyDescent="0.25">
      <c r="CB745" s="13"/>
      <c r="CC745" s="14"/>
      <c r="CD745" s="6"/>
      <c r="CE745" s="15"/>
      <c r="CF745" s="16"/>
      <c r="CG745" s="16"/>
    </row>
    <row r="746" spans="80:85" ht="18.75" x14ac:dyDescent="0.25">
      <c r="CB746" s="13"/>
      <c r="CC746" s="14"/>
      <c r="CD746" s="6"/>
      <c r="CE746" s="15"/>
      <c r="CF746" s="16"/>
      <c r="CG746" s="16"/>
    </row>
    <row r="747" spans="80:85" ht="18.75" x14ac:dyDescent="0.25">
      <c r="CB747" s="13"/>
      <c r="CC747" s="14"/>
      <c r="CD747" s="6"/>
      <c r="CE747" s="15"/>
      <c r="CF747" s="16"/>
      <c r="CG747" s="16"/>
    </row>
    <row r="748" spans="80:85" ht="18.75" x14ac:dyDescent="0.25">
      <c r="CB748" s="13"/>
      <c r="CC748" s="14"/>
      <c r="CD748" s="6"/>
      <c r="CE748" s="15"/>
      <c r="CF748" s="16"/>
      <c r="CG748" s="16"/>
    </row>
    <row r="749" spans="80:85" ht="18.75" x14ac:dyDescent="0.25">
      <c r="CB749" s="13"/>
      <c r="CC749" s="14"/>
      <c r="CD749" s="6"/>
      <c r="CE749" s="15"/>
      <c r="CF749" s="16"/>
      <c r="CG749" s="16"/>
    </row>
    <row r="750" spans="80:85" ht="18.75" x14ac:dyDescent="0.25">
      <c r="CB750" s="13"/>
      <c r="CC750" s="14"/>
      <c r="CD750" s="6"/>
      <c r="CE750" s="15"/>
      <c r="CF750" s="16"/>
      <c r="CG750" s="16"/>
    </row>
    <row r="751" spans="80:85" ht="18.75" x14ac:dyDescent="0.25">
      <c r="CB751" s="13"/>
      <c r="CC751" s="14"/>
      <c r="CD751" s="6"/>
      <c r="CE751" s="15"/>
      <c r="CF751" s="16"/>
      <c r="CG751" s="16"/>
    </row>
    <row r="752" spans="80:85" ht="18.75" x14ac:dyDescent="0.25">
      <c r="CB752" s="13"/>
      <c r="CC752" s="14"/>
      <c r="CD752" s="6"/>
      <c r="CE752" s="15"/>
      <c r="CF752" s="16"/>
      <c r="CG752" s="16"/>
    </row>
    <row r="753" spans="80:85" ht="18.75" x14ac:dyDescent="0.25">
      <c r="CB753" s="13"/>
      <c r="CC753" s="14"/>
      <c r="CD753" s="6"/>
      <c r="CE753" s="15"/>
      <c r="CF753" s="16"/>
      <c r="CG753" s="16"/>
    </row>
    <row r="754" spans="80:85" ht="18.75" x14ac:dyDescent="0.25">
      <c r="CB754" s="13"/>
      <c r="CC754" s="14"/>
      <c r="CD754" s="6"/>
      <c r="CE754" s="15"/>
      <c r="CF754" s="16"/>
      <c r="CG754" s="16"/>
    </row>
    <row r="755" spans="80:85" ht="18.75" x14ac:dyDescent="0.25">
      <c r="CB755" s="13"/>
      <c r="CC755" s="14"/>
      <c r="CD755" s="6"/>
      <c r="CE755" s="15"/>
      <c r="CF755" s="16"/>
      <c r="CG755" s="16"/>
    </row>
    <row r="756" spans="80:85" ht="18.75" x14ac:dyDescent="0.25">
      <c r="CB756" s="13"/>
      <c r="CC756" s="14"/>
      <c r="CD756" s="6"/>
      <c r="CE756" s="15"/>
      <c r="CF756" s="16"/>
      <c r="CG756" s="16"/>
    </row>
    <row r="757" spans="80:85" ht="18.75" x14ac:dyDescent="0.25">
      <c r="CB757" s="13"/>
      <c r="CC757" s="14"/>
      <c r="CD757" s="6"/>
      <c r="CE757" s="15"/>
      <c r="CF757" s="16"/>
      <c r="CG757" s="16"/>
    </row>
    <row r="758" spans="80:85" ht="18.75" x14ac:dyDescent="0.25">
      <c r="CB758" s="13"/>
      <c r="CC758" s="14"/>
      <c r="CD758" s="6"/>
      <c r="CE758" s="15"/>
      <c r="CF758" s="16"/>
      <c r="CG758" s="16"/>
    </row>
    <row r="759" spans="80:85" ht="18.75" x14ac:dyDescent="0.25">
      <c r="CB759" s="13"/>
      <c r="CC759" s="14"/>
      <c r="CD759" s="6"/>
      <c r="CE759" s="15"/>
      <c r="CF759" s="16"/>
      <c r="CG759" s="16"/>
    </row>
    <row r="760" spans="80:85" ht="18.75" x14ac:dyDescent="0.25">
      <c r="CB760" s="13"/>
      <c r="CC760" s="14"/>
      <c r="CD760" s="6"/>
      <c r="CE760" s="15"/>
      <c r="CF760" s="16"/>
      <c r="CG760" s="16"/>
    </row>
    <row r="761" spans="80:85" ht="18.75" x14ac:dyDescent="0.25">
      <c r="CB761" s="13"/>
      <c r="CC761" s="14"/>
      <c r="CD761" s="6"/>
      <c r="CE761" s="15"/>
      <c r="CF761" s="16"/>
      <c r="CG761" s="16"/>
    </row>
    <row r="762" spans="80:85" ht="18.75" x14ac:dyDescent="0.25">
      <c r="CB762" s="13"/>
      <c r="CC762" s="14"/>
      <c r="CD762" s="6"/>
      <c r="CE762" s="15"/>
      <c r="CF762" s="16"/>
      <c r="CG762" s="16"/>
    </row>
    <row r="763" spans="80:85" ht="18.75" x14ac:dyDescent="0.25">
      <c r="CB763" s="13"/>
      <c r="CC763" s="14"/>
      <c r="CD763" s="6"/>
      <c r="CE763" s="15"/>
      <c r="CF763" s="16"/>
      <c r="CG763" s="16"/>
    </row>
    <row r="764" spans="80:85" ht="18.75" x14ac:dyDescent="0.25">
      <c r="CB764" s="13"/>
      <c r="CC764" s="14"/>
      <c r="CD764" s="6"/>
      <c r="CE764" s="15"/>
      <c r="CF764" s="16"/>
      <c r="CG764" s="16"/>
    </row>
    <row r="765" spans="80:85" ht="18.75" x14ac:dyDescent="0.25">
      <c r="CB765" s="13"/>
      <c r="CC765" s="14"/>
      <c r="CD765" s="6"/>
      <c r="CE765" s="15"/>
      <c r="CF765" s="16"/>
      <c r="CG765" s="16"/>
    </row>
    <row r="766" spans="80:85" ht="18.75" x14ac:dyDescent="0.25">
      <c r="CB766" s="13"/>
      <c r="CC766" s="14"/>
      <c r="CD766" s="6"/>
      <c r="CE766" s="15"/>
      <c r="CF766" s="16"/>
      <c r="CG766" s="16"/>
    </row>
    <row r="767" spans="80:85" ht="18.75" x14ac:dyDescent="0.25">
      <c r="CB767" s="13"/>
      <c r="CC767" s="14"/>
      <c r="CD767" s="6"/>
      <c r="CE767" s="15"/>
      <c r="CF767" s="16"/>
      <c r="CG767" s="16"/>
    </row>
    <row r="768" spans="80:85" ht="18.75" x14ac:dyDescent="0.25">
      <c r="CB768" s="13"/>
      <c r="CC768" s="14"/>
      <c r="CD768" s="6"/>
      <c r="CE768" s="15"/>
      <c r="CF768" s="16"/>
      <c r="CG768" s="16"/>
    </row>
    <row r="769" spans="80:85" ht="18.75" x14ac:dyDescent="0.25">
      <c r="CB769" s="13"/>
      <c r="CC769" s="14"/>
      <c r="CD769" s="6"/>
      <c r="CE769" s="15"/>
      <c r="CF769" s="16"/>
      <c r="CG769" s="16"/>
    </row>
    <row r="770" spans="80:85" ht="18.75" x14ac:dyDescent="0.25">
      <c r="CB770" s="13"/>
      <c r="CC770" s="14"/>
      <c r="CD770" s="6"/>
      <c r="CE770" s="15"/>
      <c r="CF770" s="16"/>
      <c r="CG770" s="16"/>
    </row>
    <row r="771" spans="80:85" ht="18.75" x14ac:dyDescent="0.25">
      <c r="CB771" s="13"/>
      <c r="CC771" s="14"/>
      <c r="CD771" s="6"/>
      <c r="CE771" s="15"/>
      <c r="CF771" s="16"/>
      <c r="CG771" s="16"/>
    </row>
    <row r="772" spans="80:85" ht="18.75" x14ac:dyDescent="0.25">
      <c r="CB772" s="13"/>
      <c r="CC772" s="14"/>
      <c r="CD772" s="6"/>
      <c r="CE772" s="15"/>
      <c r="CF772" s="16"/>
      <c r="CG772" s="16"/>
    </row>
    <row r="773" spans="80:85" ht="18.75" x14ac:dyDescent="0.25">
      <c r="CB773" s="13"/>
      <c r="CC773" s="14"/>
      <c r="CD773" s="6"/>
      <c r="CE773" s="15"/>
      <c r="CF773" s="16"/>
      <c r="CG773" s="16"/>
    </row>
    <row r="774" spans="80:85" ht="18.75" x14ac:dyDescent="0.25">
      <c r="CB774" s="13"/>
      <c r="CC774" s="14"/>
      <c r="CD774" s="6"/>
      <c r="CE774" s="15"/>
      <c r="CF774" s="16"/>
      <c r="CG774" s="16"/>
    </row>
    <row r="775" spans="80:85" ht="18.75" x14ac:dyDescent="0.25">
      <c r="CB775" s="13"/>
      <c r="CC775" s="14"/>
      <c r="CD775" s="6"/>
      <c r="CE775" s="15"/>
      <c r="CF775" s="16"/>
      <c r="CG775" s="16"/>
    </row>
    <row r="776" spans="80:85" ht="18.75" x14ac:dyDescent="0.25">
      <c r="CB776" s="13"/>
      <c r="CC776" s="14"/>
      <c r="CD776" s="6"/>
      <c r="CE776" s="15"/>
      <c r="CF776" s="16"/>
      <c r="CG776" s="16"/>
    </row>
    <row r="777" spans="80:85" ht="18.75" x14ac:dyDescent="0.25">
      <c r="CB777" s="13"/>
      <c r="CC777" s="14"/>
      <c r="CD777" s="6"/>
      <c r="CE777" s="15"/>
      <c r="CF777" s="16"/>
      <c r="CG777" s="16"/>
    </row>
    <row r="778" spans="80:85" ht="18.75" x14ac:dyDescent="0.25">
      <c r="CB778" s="13"/>
      <c r="CC778" s="14"/>
      <c r="CD778" s="6"/>
      <c r="CE778" s="15"/>
      <c r="CF778" s="16"/>
      <c r="CG778" s="16"/>
    </row>
    <row r="779" spans="80:85" ht="18.75" x14ac:dyDescent="0.25">
      <c r="CB779" s="13"/>
      <c r="CC779" s="14"/>
      <c r="CD779" s="6"/>
      <c r="CE779" s="15"/>
      <c r="CF779" s="16"/>
      <c r="CG779" s="16"/>
    </row>
    <row r="780" spans="80:85" ht="18.75" x14ac:dyDescent="0.25">
      <c r="CB780" s="13"/>
      <c r="CC780" s="14"/>
      <c r="CD780" s="6"/>
      <c r="CE780" s="15"/>
      <c r="CF780" s="16"/>
      <c r="CG780" s="16"/>
    </row>
    <row r="781" spans="80:85" ht="18.75" x14ac:dyDescent="0.25">
      <c r="CB781" s="13"/>
      <c r="CC781" s="14"/>
      <c r="CD781" s="6"/>
      <c r="CE781" s="15"/>
      <c r="CF781" s="16"/>
      <c r="CG781" s="16"/>
    </row>
    <row r="782" spans="80:85" ht="18.75" x14ac:dyDescent="0.25">
      <c r="CB782" s="13"/>
      <c r="CC782" s="14"/>
      <c r="CD782" s="6"/>
      <c r="CE782" s="15"/>
      <c r="CF782" s="16"/>
      <c r="CG782" s="16"/>
    </row>
    <row r="783" spans="80:85" ht="18.75" x14ac:dyDescent="0.25">
      <c r="CB783" s="13"/>
      <c r="CC783" s="14"/>
      <c r="CD783" s="6"/>
      <c r="CE783" s="15"/>
      <c r="CF783" s="16"/>
      <c r="CG783" s="16"/>
    </row>
    <row r="784" spans="80:85" ht="18.75" x14ac:dyDescent="0.25">
      <c r="CB784" s="13"/>
      <c r="CC784" s="14"/>
      <c r="CD784" s="6"/>
      <c r="CE784" s="15"/>
      <c r="CF784" s="16"/>
      <c r="CG784" s="16"/>
    </row>
    <row r="785" spans="80:85" ht="18.75" x14ac:dyDescent="0.25">
      <c r="CB785" s="13"/>
      <c r="CC785" s="14"/>
      <c r="CD785" s="6"/>
      <c r="CE785" s="15"/>
      <c r="CF785" s="16"/>
      <c r="CG785" s="16"/>
    </row>
    <row r="786" spans="80:85" ht="18.75" x14ac:dyDescent="0.25">
      <c r="CB786" s="13"/>
      <c r="CC786" s="14"/>
      <c r="CD786" s="6"/>
      <c r="CE786" s="15"/>
      <c r="CF786" s="16"/>
      <c r="CG786" s="16"/>
    </row>
    <row r="787" spans="80:85" ht="18.75" x14ac:dyDescent="0.25">
      <c r="CB787" s="13"/>
      <c r="CC787" s="14"/>
      <c r="CD787" s="6"/>
      <c r="CE787" s="15"/>
      <c r="CF787" s="16"/>
      <c r="CG787" s="16"/>
    </row>
    <row r="788" spans="80:85" ht="18.75" x14ac:dyDescent="0.25">
      <c r="CB788" s="13"/>
      <c r="CC788" s="14"/>
      <c r="CD788" s="6"/>
      <c r="CE788" s="15"/>
      <c r="CF788" s="16"/>
      <c r="CG788" s="16"/>
    </row>
    <row r="789" spans="80:85" ht="18.75" x14ac:dyDescent="0.25">
      <c r="CB789" s="13"/>
      <c r="CC789" s="14"/>
      <c r="CD789" s="6"/>
      <c r="CE789" s="15"/>
      <c r="CF789" s="16"/>
      <c r="CG789" s="16"/>
    </row>
    <row r="790" spans="80:85" ht="18.75" x14ac:dyDescent="0.25">
      <c r="CB790" s="13"/>
      <c r="CC790" s="14"/>
      <c r="CD790" s="6"/>
      <c r="CE790" s="15"/>
      <c r="CF790" s="16"/>
      <c r="CG790" s="16"/>
    </row>
    <row r="791" spans="80:85" ht="18.75" x14ac:dyDescent="0.25">
      <c r="CB791" s="13"/>
      <c r="CC791" s="14"/>
      <c r="CD791" s="6"/>
      <c r="CE791" s="15"/>
      <c r="CF791" s="16"/>
      <c r="CG791" s="16"/>
    </row>
    <row r="792" spans="80:85" ht="18.75" x14ac:dyDescent="0.25">
      <c r="CB792" s="13"/>
      <c r="CC792" s="14"/>
      <c r="CD792" s="6"/>
      <c r="CE792" s="15"/>
      <c r="CF792" s="16"/>
      <c r="CG792" s="16"/>
    </row>
    <row r="793" spans="80:85" ht="18.75" x14ac:dyDescent="0.25">
      <c r="CB793" s="13"/>
      <c r="CC793" s="14"/>
      <c r="CD793" s="6"/>
      <c r="CE793" s="15"/>
      <c r="CF793" s="16"/>
      <c r="CG793" s="16"/>
    </row>
    <row r="794" spans="80:85" ht="18.75" x14ac:dyDescent="0.25">
      <c r="CB794" s="13"/>
      <c r="CC794" s="14"/>
      <c r="CD794" s="6"/>
      <c r="CE794" s="15"/>
      <c r="CF794" s="16"/>
      <c r="CG794" s="16"/>
    </row>
    <row r="795" spans="80:85" ht="18.75" x14ac:dyDescent="0.25">
      <c r="CB795" s="13"/>
      <c r="CC795" s="14"/>
      <c r="CD795" s="6"/>
      <c r="CE795" s="15"/>
      <c r="CF795" s="16"/>
      <c r="CG795" s="16"/>
    </row>
    <row r="796" spans="80:85" ht="18.75" x14ac:dyDescent="0.25">
      <c r="CB796" s="13"/>
      <c r="CC796" s="14"/>
      <c r="CD796" s="6"/>
      <c r="CE796" s="15"/>
      <c r="CF796" s="16"/>
      <c r="CG796" s="16"/>
    </row>
    <row r="797" spans="80:85" ht="18.75" x14ac:dyDescent="0.25">
      <c r="CB797" s="13"/>
      <c r="CC797" s="14"/>
      <c r="CD797" s="6"/>
      <c r="CE797" s="15"/>
      <c r="CF797" s="16"/>
      <c r="CG797" s="16"/>
    </row>
    <row r="798" spans="80:85" ht="18.75" x14ac:dyDescent="0.25">
      <c r="CB798" s="13"/>
      <c r="CC798" s="14"/>
      <c r="CD798" s="6"/>
      <c r="CE798" s="15"/>
      <c r="CF798" s="16"/>
      <c r="CG798" s="16"/>
    </row>
    <row r="799" spans="80:85" ht="18.75" x14ac:dyDescent="0.25">
      <c r="CB799" s="13"/>
      <c r="CC799" s="14"/>
      <c r="CD799" s="6"/>
      <c r="CE799" s="15"/>
      <c r="CF799" s="16"/>
      <c r="CG799" s="16"/>
    </row>
    <row r="800" spans="80:85" ht="18.75" x14ac:dyDescent="0.25">
      <c r="CB800" s="13"/>
      <c r="CC800" s="14"/>
      <c r="CD800" s="6"/>
      <c r="CE800" s="15"/>
      <c r="CF800" s="174"/>
      <c r="CG800" s="174"/>
    </row>
    <row r="801" spans="80:85" ht="18.75" x14ac:dyDescent="0.25">
      <c r="CB801" s="13"/>
      <c r="CC801" s="14"/>
      <c r="CD801" s="6"/>
      <c r="CE801" s="15"/>
      <c r="CF801" s="174"/>
      <c r="CG801" s="174"/>
    </row>
    <row r="802" spans="80:85" ht="18.75" x14ac:dyDescent="0.25">
      <c r="CB802" s="13"/>
      <c r="CC802" s="14"/>
      <c r="CD802" s="6"/>
      <c r="CE802" s="15"/>
      <c r="CF802" s="174"/>
      <c r="CG802" s="174"/>
    </row>
    <row r="803" spans="80:85" ht="18.75" x14ac:dyDescent="0.25">
      <c r="CB803" s="13"/>
      <c r="CC803" s="14"/>
      <c r="CD803" s="6"/>
      <c r="CE803" s="15"/>
      <c r="CF803" s="174"/>
      <c r="CG803" s="174"/>
    </row>
    <row r="804" spans="80:85" ht="18.75" x14ac:dyDescent="0.25">
      <c r="CB804" s="13"/>
      <c r="CC804" s="14"/>
      <c r="CD804" s="6"/>
      <c r="CE804" s="15"/>
      <c r="CF804" s="174"/>
      <c r="CG804" s="174"/>
    </row>
    <row r="805" spans="80:85" ht="18.75" x14ac:dyDescent="0.25">
      <c r="CB805" s="13"/>
      <c r="CC805" s="14"/>
      <c r="CD805" s="6"/>
      <c r="CE805" s="15"/>
      <c r="CF805" s="174"/>
      <c r="CG805" s="174"/>
    </row>
    <row r="806" spans="80:85" ht="18.75" x14ac:dyDescent="0.25">
      <c r="CB806" s="13"/>
      <c r="CC806" s="14"/>
      <c r="CD806" s="6"/>
      <c r="CE806" s="15"/>
      <c r="CF806" s="174"/>
      <c r="CG806" s="174"/>
    </row>
    <row r="807" spans="80:85" ht="18.75" x14ac:dyDescent="0.25">
      <c r="CB807" s="13"/>
      <c r="CC807" s="14"/>
      <c r="CD807" s="6"/>
      <c r="CE807" s="15"/>
      <c r="CF807" s="174"/>
      <c r="CG807" s="174"/>
    </row>
    <row r="808" spans="80:85" ht="18.75" x14ac:dyDescent="0.25">
      <c r="CB808" s="13"/>
      <c r="CC808" s="14"/>
      <c r="CD808" s="6"/>
      <c r="CE808" s="15"/>
      <c r="CF808" s="174"/>
      <c r="CG808" s="174"/>
    </row>
    <row r="809" spans="80:85" ht="18.75" x14ac:dyDescent="0.25">
      <c r="CB809" s="13"/>
      <c r="CC809" s="14"/>
      <c r="CD809" s="6"/>
      <c r="CE809" s="15"/>
      <c r="CF809" s="174"/>
      <c r="CG809" s="174"/>
    </row>
    <row r="810" spans="80:85" ht="18.75" x14ac:dyDescent="0.25">
      <c r="CB810" s="13"/>
      <c r="CC810" s="14"/>
      <c r="CD810" s="6"/>
      <c r="CE810" s="15"/>
      <c r="CF810" s="174"/>
      <c r="CG810" s="174"/>
    </row>
    <row r="811" spans="80:85" ht="18.75" x14ac:dyDescent="0.25">
      <c r="CB811" s="13"/>
      <c r="CC811" s="14"/>
      <c r="CD811" s="6"/>
      <c r="CE811" s="15"/>
      <c r="CF811" s="174"/>
      <c r="CG811" s="174"/>
    </row>
    <row r="812" spans="80:85" ht="18.75" x14ac:dyDescent="0.25">
      <c r="CB812" s="13"/>
      <c r="CC812" s="14"/>
      <c r="CD812" s="6"/>
      <c r="CE812" s="15"/>
      <c r="CF812" s="174"/>
      <c r="CG812" s="174"/>
    </row>
    <row r="813" spans="80:85" ht="18.75" x14ac:dyDescent="0.25">
      <c r="CB813" s="13"/>
      <c r="CC813" s="14"/>
      <c r="CD813" s="6"/>
      <c r="CE813" s="15"/>
      <c r="CF813" s="174"/>
      <c r="CG813" s="174"/>
    </row>
    <row r="814" spans="80:85" ht="18.75" x14ac:dyDescent="0.25">
      <c r="CB814" s="13"/>
      <c r="CC814" s="14"/>
      <c r="CD814" s="6"/>
      <c r="CE814" s="15"/>
      <c r="CF814" s="174"/>
      <c r="CG814" s="174"/>
    </row>
    <row r="815" spans="80:85" ht="18.75" x14ac:dyDescent="0.25">
      <c r="CB815" s="13"/>
      <c r="CC815" s="14"/>
      <c r="CD815" s="6"/>
      <c r="CE815" s="15"/>
      <c r="CF815" s="174"/>
      <c r="CG815" s="174"/>
    </row>
    <row r="816" spans="80:85" ht="18.75" x14ac:dyDescent="0.25">
      <c r="CB816" s="13"/>
      <c r="CC816" s="14"/>
      <c r="CD816" s="6"/>
      <c r="CE816" s="15"/>
      <c r="CF816" s="174"/>
      <c r="CG816" s="174"/>
    </row>
    <row r="817" spans="80:85" ht="18.75" x14ac:dyDescent="0.25">
      <c r="CB817" s="13"/>
      <c r="CC817" s="14"/>
      <c r="CD817" s="6"/>
      <c r="CE817" s="15"/>
      <c r="CF817" s="174"/>
      <c r="CG817" s="174"/>
    </row>
    <row r="818" spans="80:85" ht="18.75" x14ac:dyDescent="0.25">
      <c r="CB818" s="13"/>
      <c r="CC818" s="14"/>
      <c r="CD818" s="6"/>
      <c r="CE818" s="15"/>
      <c r="CF818" s="174"/>
      <c r="CG818" s="174"/>
    </row>
    <row r="819" spans="80:85" ht="18.75" x14ac:dyDescent="0.25">
      <c r="CB819" s="13"/>
      <c r="CC819" s="14"/>
      <c r="CD819" s="6"/>
      <c r="CE819" s="15"/>
      <c r="CF819" s="174"/>
      <c r="CG819" s="174"/>
    </row>
    <row r="820" spans="80:85" ht="18.75" x14ac:dyDescent="0.25">
      <c r="CB820" s="13"/>
      <c r="CC820" s="14"/>
      <c r="CD820" s="6"/>
      <c r="CE820" s="15"/>
      <c r="CF820" s="174"/>
      <c r="CG820" s="174"/>
    </row>
    <row r="821" spans="80:85" ht="18.75" x14ac:dyDescent="0.25">
      <c r="CB821" s="13"/>
      <c r="CC821" s="14"/>
      <c r="CD821" s="6"/>
      <c r="CE821" s="15"/>
      <c r="CF821" s="174"/>
      <c r="CG821" s="174"/>
    </row>
    <row r="822" spans="80:85" ht="18.75" x14ac:dyDescent="0.25">
      <c r="CB822" s="13"/>
      <c r="CC822" s="14"/>
      <c r="CD822" s="6"/>
      <c r="CE822" s="15"/>
      <c r="CF822" s="174"/>
      <c r="CG822" s="174"/>
    </row>
    <row r="823" spans="80:85" ht="18.75" x14ac:dyDescent="0.25">
      <c r="CB823" s="13"/>
      <c r="CC823" s="14"/>
      <c r="CD823" s="6"/>
      <c r="CE823" s="15"/>
      <c r="CF823" s="174"/>
      <c r="CG823" s="174"/>
    </row>
    <row r="824" spans="80:85" ht="18.75" x14ac:dyDescent="0.25">
      <c r="CB824" s="13"/>
      <c r="CC824" s="14"/>
      <c r="CD824" s="6"/>
      <c r="CE824" s="15"/>
      <c r="CF824" s="174"/>
      <c r="CG824" s="174"/>
    </row>
    <row r="825" spans="80:85" ht="18.75" x14ac:dyDescent="0.25">
      <c r="CB825" s="13"/>
      <c r="CC825" s="14"/>
      <c r="CD825" s="6"/>
      <c r="CE825" s="15"/>
      <c r="CF825" s="174"/>
      <c r="CG825" s="174"/>
    </row>
    <row r="826" spans="80:85" ht="18.75" x14ac:dyDescent="0.25">
      <c r="CB826" s="13"/>
      <c r="CC826" s="14"/>
      <c r="CD826" s="6"/>
      <c r="CE826" s="15"/>
      <c r="CF826" s="174"/>
      <c r="CG826" s="174"/>
    </row>
    <row r="827" spans="80:85" ht="18.75" x14ac:dyDescent="0.25">
      <c r="CB827" s="13"/>
      <c r="CC827" s="14"/>
      <c r="CD827" s="6"/>
      <c r="CE827" s="15"/>
      <c r="CF827" s="174"/>
      <c r="CG827" s="174"/>
    </row>
    <row r="828" spans="80:85" ht="18.75" x14ac:dyDescent="0.25">
      <c r="CB828" s="13"/>
      <c r="CC828" s="14"/>
      <c r="CD828" s="6"/>
      <c r="CE828" s="15"/>
      <c r="CF828" s="174"/>
      <c r="CG828" s="174"/>
    </row>
    <row r="829" spans="80:85" ht="18.75" x14ac:dyDescent="0.25">
      <c r="CB829" s="13"/>
      <c r="CC829" s="14"/>
      <c r="CD829" s="6"/>
      <c r="CE829" s="15"/>
      <c r="CF829" s="174"/>
      <c r="CG829" s="174"/>
    </row>
    <row r="830" spans="80:85" ht="18.75" x14ac:dyDescent="0.25">
      <c r="CB830" s="13"/>
      <c r="CC830" s="14"/>
      <c r="CD830" s="6"/>
      <c r="CE830" s="15"/>
      <c r="CF830" s="174"/>
      <c r="CG830" s="174"/>
    </row>
    <row r="831" spans="80:85" ht="18.75" x14ac:dyDescent="0.25">
      <c r="CB831" s="13"/>
      <c r="CC831" s="14"/>
      <c r="CD831" s="6"/>
      <c r="CE831" s="15"/>
      <c r="CF831" s="174"/>
      <c r="CG831" s="174"/>
    </row>
    <row r="832" spans="80:85" ht="18.75" x14ac:dyDescent="0.25">
      <c r="CB832" s="13"/>
      <c r="CC832" s="14"/>
      <c r="CD832" s="6"/>
      <c r="CE832" s="15"/>
      <c r="CF832" s="174"/>
      <c r="CG832" s="174"/>
    </row>
    <row r="833" spans="80:85" ht="18.75" x14ac:dyDescent="0.25">
      <c r="CB833" s="13"/>
      <c r="CC833" s="14"/>
      <c r="CD833" s="6"/>
      <c r="CE833" s="15"/>
      <c r="CF833" s="174"/>
      <c r="CG833" s="174"/>
    </row>
    <row r="834" spans="80:85" ht="18.75" x14ac:dyDescent="0.25">
      <c r="CB834" s="13"/>
      <c r="CC834" s="14"/>
      <c r="CD834" s="6"/>
      <c r="CE834" s="15"/>
      <c r="CF834" s="174"/>
      <c r="CG834" s="174"/>
    </row>
    <row r="835" spans="80:85" ht="18.75" x14ac:dyDescent="0.25">
      <c r="CB835" s="13"/>
      <c r="CC835" s="14"/>
      <c r="CD835" s="6"/>
      <c r="CE835" s="15"/>
      <c r="CF835" s="174"/>
      <c r="CG835" s="174"/>
    </row>
    <row r="836" spans="80:85" ht="18.75" x14ac:dyDescent="0.25">
      <c r="CB836" s="13"/>
      <c r="CC836" s="14"/>
      <c r="CD836" s="6"/>
      <c r="CE836" s="15"/>
      <c r="CF836" s="174"/>
      <c r="CG836" s="174"/>
    </row>
    <row r="837" spans="80:85" ht="18.75" x14ac:dyDescent="0.25">
      <c r="CB837" s="13"/>
      <c r="CC837" s="14"/>
      <c r="CD837" s="6"/>
      <c r="CE837" s="15"/>
      <c r="CF837" s="174"/>
      <c r="CG837" s="174"/>
    </row>
    <row r="838" spans="80:85" ht="18.75" x14ac:dyDescent="0.25">
      <c r="CB838" s="13"/>
      <c r="CC838" s="14"/>
      <c r="CD838" s="6"/>
      <c r="CE838" s="15"/>
      <c r="CF838" s="174"/>
      <c r="CG838" s="174"/>
    </row>
    <row r="839" spans="80:85" ht="18.75" x14ac:dyDescent="0.25">
      <c r="CB839" s="13"/>
      <c r="CC839" s="14"/>
      <c r="CD839" s="6"/>
      <c r="CE839" s="15"/>
      <c r="CF839" s="174"/>
      <c r="CG839" s="174"/>
    </row>
    <row r="840" spans="80:85" ht="18.75" x14ac:dyDescent="0.25">
      <c r="CB840" s="13"/>
      <c r="CC840" s="14"/>
      <c r="CD840" s="6"/>
      <c r="CE840" s="15"/>
      <c r="CF840" s="174"/>
      <c r="CG840" s="174"/>
    </row>
    <row r="841" spans="80:85" ht="18.75" x14ac:dyDescent="0.25">
      <c r="CB841" s="13"/>
      <c r="CC841" s="14"/>
      <c r="CD841" s="6"/>
      <c r="CE841" s="15"/>
      <c r="CF841" s="174"/>
      <c r="CG841" s="174"/>
    </row>
    <row r="842" spans="80:85" ht="18.75" x14ac:dyDescent="0.25">
      <c r="CB842" s="13"/>
      <c r="CC842" s="14"/>
      <c r="CD842" s="6"/>
      <c r="CE842" s="15"/>
      <c r="CF842" s="174"/>
      <c r="CG842" s="174"/>
    </row>
    <row r="843" spans="80:85" ht="18.75" x14ac:dyDescent="0.25">
      <c r="CB843" s="13"/>
      <c r="CC843" s="14"/>
      <c r="CD843" s="6"/>
      <c r="CE843" s="15"/>
      <c r="CF843" s="174"/>
      <c r="CG843" s="174"/>
    </row>
    <row r="844" spans="80:85" ht="18.75" x14ac:dyDescent="0.25">
      <c r="CB844" s="13"/>
      <c r="CC844" s="14"/>
      <c r="CD844" s="6"/>
      <c r="CE844" s="15"/>
      <c r="CF844" s="174"/>
      <c r="CG844" s="174"/>
    </row>
    <row r="845" spans="80:85" ht="18.75" x14ac:dyDescent="0.25">
      <c r="CB845" s="13"/>
      <c r="CC845" s="14"/>
      <c r="CD845" s="6"/>
      <c r="CE845" s="15"/>
      <c r="CF845" s="174"/>
      <c r="CG845" s="174"/>
    </row>
    <row r="846" spans="80:85" ht="18.75" x14ac:dyDescent="0.25">
      <c r="CB846" s="13"/>
      <c r="CC846" s="14"/>
      <c r="CD846" s="6"/>
      <c r="CE846" s="15"/>
      <c r="CF846" s="174"/>
      <c r="CG846" s="174"/>
    </row>
    <row r="847" spans="80:85" ht="18.75" x14ac:dyDescent="0.25">
      <c r="CB847" s="13"/>
      <c r="CC847" s="14"/>
      <c r="CD847" s="6"/>
      <c r="CE847" s="15"/>
      <c r="CF847" s="174"/>
      <c r="CG847" s="174"/>
    </row>
    <row r="848" spans="80:85" ht="18.75" x14ac:dyDescent="0.25">
      <c r="CB848" s="13"/>
      <c r="CC848" s="14"/>
      <c r="CD848" s="6"/>
      <c r="CE848" s="15"/>
      <c r="CF848" s="174"/>
      <c r="CG848" s="174"/>
    </row>
    <row r="849" spans="80:85" ht="18.75" x14ac:dyDescent="0.25">
      <c r="CB849" s="13"/>
      <c r="CC849" s="14"/>
      <c r="CD849" s="6"/>
      <c r="CE849" s="15"/>
      <c r="CF849" s="174"/>
      <c r="CG849" s="174"/>
    </row>
    <row r="850" spans="80:85" ht="18.75" x14ac:dyDescent="0.25">
      <c r="CB850" s="13"/>
      <c r="CC850" s="14"/>
      <c r="CD850" s="6"/>
      <c r="CE850" s="15"/>
      <c r="CF850" s="174"/>
      <c r="CG850" s="174"/>
    </row>
    <row r="851" spans="80:85" ht="18.75" x14ac:dyDescent="0.25">
      <c r="CB851" s="13"/>
      <c r="CC851" s="14"/>
      <c r="CD851" s="6"/>
      <c r="CE851" s="15"/>
      <c r="CF851" s="174"/>
      <c r="CG851" s="174"/>
    </row>
    <row r="852" spans="80:85" ht="18.75" x14ac:dyDescent="0.25">
      <c r="CB852" s="13"/>
      <c r="CC852" s="14"/>
      <c r="CD852" s="6"/>
      <c r="CE852" s="15"/>
      <c r="CF852" s="174"/>
      <c r="CG852" s="174"/>
    </row>
    <row r="853" spans="80:85" ht="18.75" x14ac:dyDescent="0.25">
      <c r="CB853" s="13"/>
      <c r="CC853" s="14"/>
      <c r="CD853" s="6"/>
      <c r="CE853" s="15"/>
      <c r="CF853" s="174"/>
      <c r="CG853" s="174"/>
    </row>
    <row r="854" spans="80:85" ht="18.75" x14ac:dyDescent="0.25">
      <c r="CB854" s="13"/>
      <c r="CC854" s="14"/>
      <c r="CD854" s="6"/>
      <c r="CE854" s="15"/>
      <c r="CF854" s="174"/>
      <c r="CG854" s="174"/>
    </row>
    <row r="855" spans="80:85" ht="18.75" x14ac:dyDescent="0.25">
      <c r="CB855" s="13"/>
      <c r="CC855" s="14"/>
      <c r="CD855" s="6"/>
      <c r="CE855" s="15"/>
      <c r="CF855" s="174"/>
      <c r="CG855" s="174"/>
    </row>
    <row r="856" spans="80:85" ht="18.75" x14ac:dyDescent="0.25">
      <c r="CB856" s="13"/>
      <c r="CC856" s="14"/>
      <c r="CD856" s="6"/>
      <c r="CE856" s="15"/>
      <c r="CF856" s="174"/>
      <c r="CG856" s="174"/>
    </row>
    <row r="857" spans="80:85" ht="18.75" x14ac:dyDescent="0.25">
      <c r="CB857" s="13"/>
      <c r="CC857" s="14"/>
      <c r="CD857" s="6"/>
      <c r="CE857" s="15"/>
      <c r="CF857" s="174"/>
      <c r="CG857" s="174"/>
    </row>
    <row r="858" spans="80:85" ht="18.75" x14ac:dyDescent="0.25">
      <c r="CB858" s="13"/>
      <c r="CC858" s="14"/>
      <c r="CD858" s="6"/>
      <c r="CE858" s="15"/>
      <c r="CF858" s="174"/>
      <c r="CG858" s="174"/>
    </row>
    <row r="859" spans="80:85" ht="18.75" x14ac:dyDescent="0.25">
      <c r="CB859" s="13"/>
      <c r="CC859" s="14"/>
      <c r="CD859" s="6"/>
      <c r="CE859" s="15"/>
      <c r="CF859" s="174"/>
      <c r="CG859" s="174"/>
    </row>
    <row r="860" spans="80:85" ht="18.75" x14ac:dyDescent="0.25">
      <c r="CB860" s="13"/>
      <c r="CC860" s="14"/>
      <c r="CD860" s="6"/>
      <c r="CE860" s="15"/>
      <c r="CF860" s="174"/>
      <c r="CG860" s="174"/>
    </row>
    <row r="861" spans="80:85" ht="18.75" x14ac:dyDescent="0.25">
      <c r="CB861" s="13"/>
      <c r="CC861" s="14"/>
      <c r="CD861" s="6"/>
      <c r="CE861" s="15"/>
      <c r="CF861" s="174"/>
      <c r="CG861" s="174"/>
    </row>
    <row r="862" spans="80:85" ht="18.75" x14ac:dyDescent="0.25">
      <c r="CB862" s="13"/>
      <c r="CC862" s="14"/>
      <c r="CD862" s="6"/>
      <c r="CE862" s="15"/>
      <c r="CF862" s="174"/>
      <c r="CG862" s="174"/>
    </row>
    <row r="863" spans="80:85" ht="18.75" x14ac:dyDescent="0.25">
      <c r="CB863" s="13"/>
      <c r="CC863" s="14"/>
      <c r="CD863" s="6"/>
      <c r="CE863" s="15"/>
      <c r="CF863" s="174"/>
      <c r="CG863" s="174"/>
    </row>
    <row r="864" spans="80:85" ht="18.75" x14ac:dyDescent="0.25">
      <c r="CB864" s="13"/>
      <c r="CC864" s="14"/>
      <c r="CD864" s="6"/>
      <c r="CE864" s="15"/>
      <c r="CF864" s="174"/>
      <c r="CG864" s="174"/>
    </row>
    <row r="865" spans="80:85" ht="18.75" x14ac:dyDescent="0.25">
      <c r="CB865" s="13"/>
      <c r="CC865" s="14"/>
      <c r="CD865" s="6"/>
      <c r="CE865" s="15"/>
      <c r="CF865" s="174"/>
      <c r="CG865" s="174"/>
    </row>
    <row r="866" spans="80:85" ht="18.75" x14ac:dyDescent="0.25">
      <c r="CB866" s="13"/>
      <c r="CC866" s="14"/>
      <c r="CD866" s="6"/>
      <c r="CE866" s="15"/>
      <c r="CF866" s="174"/>
      <c r="CG866" s="174"/>
    </row>
    <row r="867" spans="80:85" ht="18.75" x14ac:dyDescent="0.25">
      <c r="CB867" s="13"/>
      <c r="CC867" s="14"/>
      <c r="CD867" s="6"/>
      <c r="CE867" s="15"/>
      <c r="CF867" s="174"/>
      <c r="CG867" s="174"/>
    </row>
    <row r="868" spans="80:85" ht="18.75" x14ac:dyDescent="0.25">
      <c r="CB868" s="13"/>
      <c r="CC868" s="14"/>
      <c r="CD868" s="6"/>
      <c r="CE868" s="15"/>
      <c r="CF868" s="174"/>
      <c r="CG868" s="174"/>
    </row>
    <row r="869" spans="80:85" ht="18.75" x14ac:dyDescent="0.25">
      <c r="CB869" s="13"/>
      <c r="CC869" s="14"/>
      <c r="CD869" s="6"/>
      <c r="CE869" s="15"/>
      <c r="CF869" s="174"/>
      <c r="CG869" s="174"/>
    </row>
    <row r="870" spans="80:85" ht="18.75" x14ac:dyDescent="0.25">
      <c r="CB870" s="13"/>
      <c r="CC870" s="14"/>
      <c r="CD870" s="6"/>
      <c r="CE870" s="15"/>
      <c r="CF870" s="174"/>
      <c r="CG870" s="174"/>
    </row>
    <row r="871" spans="80:85" ht="18.75" x14ac:dyDescent="0.25">
      <c r="CB871" s="13"/>
      <c r="CC871" s="14"/>
      <c r="CD871" s="6"/>
      <c r="CE871" s="15"/>
      <c r="CF871" s="174"/>
      <c r="CG871" s="174"/>
    </row>
    <row r="872" spans="80:85" ht="18.75" x14ac:dyDescent="0.25">
      <c r="CB872" s="13"/>
      <c r="CC872" s="14"/>
      <c r="CD872" s="6"/>
      <c r="CE872" s="15"/>
      <c r="CF872" s="174"/>
      <c r="CG872" s="174"/>
    </row>
    <row r="873" spans="80:85" ht="18.75" x14ac:dyDescent="0.25">
      <c r="CB873" s="13"/>
      <c r="CC873" s="14"/>
      <c r="CD873" s="6"/>
      <c r="CE873" s="15"/>
      <c r="CF873" s="174"/>
      <c r="CG873" s="174"/>
    </row>
    <row r="874" spans="80:85" ht="18.75" x14ac:dyDescent="0.25">
      <c r="CB874" s="13"/>
      <c r="CC874" s="14"/>
      <c r="CD874" s="6"/>
      <c r="CE874" s="15"/>
      <c r="CF874" s="174"/>
      <c r="CG874" s="174"/>
    </row>
    <row r="875" spans="80:85" ht="18.75" x14ac:dyDescent="0.25">
      <c r="CB875" s="13"/>
      <c r="CC875" s="14"/>
      <c r="CD875" s="6"/>
      <c r="CE875" s="15"/>
      <c r="CF875" s="174"/>
      <c r="CG875" s="174"/>
    </row>
    <row r="876" spans="80:85" ht="18.75" x14ac:dyDescent="0.25">
      <c r="CB876" s="13"/>
      <c r="CC876" s="14"/>
      <c r="CD876" s="6"/>
      <c r="CE876" s="15"/>
      <c r="CF876" s="174"/>
      <c r="CG876" s="174"/>
    </row>
    <row r="877" spans="80:85" ht="18.75" x14ac:dyDescent="0.25">
      <c r="CB877" s="13"/>
      <c r="CC877" s="14"/>
      <c r="CD877" s="6"/>
      <c r="CE877" s="15"/>
      <c r="CF877" s="174"/>
      <c r="CG877" s="174"/>
    </row>
    <row r="878" spans="80:85" ht="18.75" x14ac:dyDescent="0.25">
      <c r="CB878" s="13"/>
      <c r="CC878" s="14"/>
      <c r="CD878" s="6"/>
      <c r="CE878" s="15"/>
      <c r="CF878" s="174"/>
      <c r="CG878" s="174"/>
    </row>
    <row r="879" spans="80:85" ht="18.75" x14ac:dyDescent="0.25">
      <c r="CB879" s="13"/>
      <c r="CC879" s="14"/>
      <c r="CD879" s="6"/>
      <c r="CE879" s="15"/>
      <c r="CF879" s="174"/>
      <c r="CG879" s="174"/>
    </row>
    <row r="880" spans="80:85" ht="18.75" x14ac:dyDescent="0.25">
      <c r="CB880" s="13"/>
      <c r="CC880" s="14"/>
      <c r="CD880" s="6"/>
      <c r="CE880" s="15"/>
      <c r="CF880" s="174"/>
      <c r="CG880" s="174"/>
    </row>
    <row r="881" spans="80:85" ht="18.75" x14ac:dyDescent="0.25">
      <c r="CB881" s="13"/>
      <c r="CC881" s="14"/>
      <c r="CD881" s="6"/>
      <c r="CE881" s="15"/>
      <c r="CF881" s="174"/>
      <c r="CG881" s="174"/>
    </row>
    <row r="882" spans="80:85" ht="18.75" x14ac:dyDescent="0.25">
      <c r="CB882" s="13"/>
      <c r="CC882" s="14"/>
      <c r="CD882" s="6"/>
      <c r="CE882" s="15"/>
      <c r="CF882" s="174"/>
      <c r="CG882" s="174"/>
    </row>
    <row r="883" spans="80:85" ht="18.75" x14ac:dyDescent="0.25">
      <c r="CB883" s="13"/>
      <c r="CC883" s="14"/>
      <c r="CD883" s="6"/>
      <c r="CE883" s="15"/>
      <c r="CF883" s="174"/>
      <c r="CG883" s="174"/>
    </row>
    <row r="884" spans="80:85" ht="18.75" x14ac:dyDescent="0.25">
      <c r="CB884" s="13"/>
      <c r="CC884" s="14"/>
      <c r="CD884" s="6"/>
      <c r="CE884" s="15"/>
      <c r="CF884" s="174"/>
      <c r="CG884" s="174"/>
    </row>
    <row r="885" spans="80:85" ht="18.75" x14ac:dyDescent="0.25">
      <c r="CB885" s="13"/>
      <c r="CC885" s="14"/>
      <c r="CD885" s="6"/>
      <c r="CE885" s="15"/>
      <c r="CF885" s="174"/>
      <c r="CG885" s="174"/>
    </row>
    <row r="886" spans="80:85" ht="18.75" x14ac:dyDescent="0.25">
      <c r="CB886" s="13"/>
      <c r="CC886" s="14"/>
      <c r="CD886" s="6"/>
      <c r="CE886" s="15"/>
      <c r="CF886" s="174"/>
      <c r="CG886" s="174"/>
    </row>
    <row r="887" spans="80:85" ht="18.75" x14ac:dyDescent="0.25">
      <c r="CB887" s="13"/>
      <c r="CC887" s="14"/>
      <c r="CD887" s="6"/>
      <c r="CE887" s="15"/>
      <c r="CF887" s="174"/>
      <c r="CG887" s="174"/>
    </row>
    <row r="888" spans="80:85" ht="18.75" x14ac:dyDescent="0.25">
      <c r="CB888" s="13"/>
      <c r="CC888" s="14"/>
      <c r="CD888" s="6"/>
      <c r="CE888" s="15"/>
      <c r="CF888" s="174"/>
      <c r="CG888" s="174"/>
    </row>
    <row r="889" spans="80:85" ht="18.75" x14ac:dyDescent="0.25">
      <c r="CB889" s="13"/>
      <c r="CC889" s="14"/>
      <c r="CD889" s="6"/>
      <c r="CE889" s="15"/>
      <c r="CF889" s="174"/>
      <c r="CG889" s="174"/>
    </row>
    <row r="890" spans="80:85" ht="18.75" x14ac:dyDescent="0.25">
      <c r="CB890" s="13"/>
      <c r="CC890" s="14"/>
      <c r="CD890" s="6"/>
      <c r="CE890" s="15"/>
      <c r="CF890" s="174"/>
      <c r="CG890" s="174"/>
    </row>
    <row r="891" spans="80:85" ht="18.75" x14ac:dyDescent="0.25">
      <c r="CB891" s="13"/>
      <c r="CC891" s="14"/>
      <c r="CD891" s="6"/>
      <c r="CE891" s="15"/>
      <c r="CF891" s="174"/>
      <c r="CG891" s="174"/>
    </row>
    <row r="892" spans="80:85" ht="18.75" x14ac:dyDescent="0.25">
      <c r="CB892" s="13"/>
      <c r="CC892" s="14"/>
      <c r="CD892" s="6"/>
      <c r="CE892" s="15"/>
      <c r="CF892" s="174"/>
      <c r="CG892" s="174"/>
    </row>
    <row r="893" spans="80:85" ht="18.75" x14ac:dyDescent="0.25">
      <c r="CB893" s="13"/>
      <c r="CC893" s="14"/>
      <c r="CD893" s="6"/>
      <c r="CE893" s="15"/>
      <c r="CF893" s="174"/>
      <c r="CG893" s="174"/>
    </row>
    <row r="894" spans="80:85" ht="18.75" x14ac:dyDescent="0.25">
      <c r="CB894" s="13"/>
      <c r="CC894" s="14"/>
      <c r="CD894" s="6"/>
      <c r="CE894" s="15"/>
      <c r="CF894" s="174"/>
      <c r="CG894" s="174"/>
    </row>
    <row r="895" spans="80:85" ht="18.75" x14ac:dyDescent="0.25">
      <c r="CB895" s="13"/>
      <c r="CC895" s="14"/>
      <c r="CD895" s="6"/>
      <c r="CE895" s="15"/>
      <c r="CF895" s="174"/>
      <c r="CG895" s="174"/>
    </row>
    <row r="896" spans="80:85" ht="18.75" x14ac:dyDescent="0.25">
      <c r="CB896" s="13"/>
      <c r="CC896" s="14"/>
      <c r="CD896" s="6"/>
      <c r="CE896" s="15"/>
      <c r="CF896" s="174"/>
      <c r="CG896" s="174"/>
    </row>
    <row r="897" spans="80:85" ht="18.75" x14ac:dyDescent="0.25">
      <c r="CB897" s="13"/>
      <c r="CC897" s="14"/>
      <c r="CD897" s="6"/>
      <c r="CE897" s="15"/>
      <c r="CF897" s="174"/>
      <c r="CG897" s="174"/>
    </row>
    <row r="898" spans="80:85" ht="18.75" x14ac:dyDescent="0.25">
      <c r="CB898" s="13"/>
      <c r="CC898" s="14"/>
      <c r="CD898" s="6"/>
      <c r="CE898" s="15"/>
      <c r="CF898" s="174"/>
      <c r="CG898" s="174"/>
    </row>
    <row r="899" spans="80:85" ht="18.75" x14ac:dyDescent="0.25">
      <c r="CB899" s="13"/>
      <c r="CC899" s="14"/>
      <c r="CD899" s="6"/>
      <c r="CE899" s="15"/>
      <c r="CF899" s="174"/>
      <c r="CG899" s="174"/>
    </row>
    <row r="900" spans="80:85" ht="18.75" x14ac:dyDescent="0.25">
      <c r="CB900" s="13"/>
      <c r="CC900" s="14"/>
      <c r="CD900" s="6"/>
      <c r="CE900" s="15"/>
      <c r="CF900" s="174"/>
      <c r="CG900" s="174"/>
    </row>
    <row r="901" spans="80:85" ht="18.75" x14ac:dyDescent="0.25">
      <c r="CB901" s="13"/>
      <c r="CC901" s="14"/>
      <c r="CD901" s="6"/>
      <c r="CE901" s="15"/>
      <c r="CF901" s="174"/>
      <c r="CG901" s="174"/>
    </row>
    <row r="902" spans="80:85" ht="18.75" x14ac:dyDescent="0.25">
      <c r="CB902" s="13"/>
      <c r="CC902" s="14"/>
      <c r="CD902" s="6"/>
      <c r="CE902" s="15"/>
      <c r="CF902" s="174"/>
      <c r="CG902" s="174"/>
    </row>
    <row r="903" spans="80:85" ht="18.75" x14ac:dyDescent="0.25">
      <c r="CB903" s="13"/>
      <c r="CC903" s="14"/>
      <c r="CD903" s="6"/>
      <c r="CE903" s="15"/>
      <c r="CF903" s="174"/>
      <c r="CG903" s="174"/>
    </row>
    <row r="904" spans="80:85" ht="18.75" x14ac:dyDescent="0.25">
      <c r="CB904" s="13"/>
      <c r="CC904" s="14"/>
      <c r="CD904" s="6"/>
      <c r="CE904" s="15"/>
      <c r="CF904" s="174"/>
      <c r="CG904" s="174"/>
    </row>
    <row r="905" spans="80:85" ht="18.75" x14ac:dyDescent="0.25">
      <c r="CB905" s="13"/>
      <c r="CC905" s="14"/>
      <c r="CD905" s="6"/>
      <c r="CE905" s="15"/>
      <c r="CF905" s="174"/>
      <c r="CG905" s="174"/>
    </row>
    <row r="906" spans="80:85" ht="18.75" x14ac:dyDescent="0.25">
      <c r="CB906" s="13"/>
      <c r="CC906" s="14"/>
      <c r="CD906" s="6"/>
      <c r="CE906" s="15"/>
      <c r="CF906" s="174"/>
      <c r="CG906" s="174"/>
    </row>
    <row r="907" spans="80:85" ht="18.75" x14ac:dyDescent="0.25">
      <c r="CB907" s="13"/>
      <c r="CC907" s="14"/>
      <c r="CD907" s="6"/>
      <c r="CE907" s="15"/>
      <c r="CF907" s="174"/>
      <c r="CG907" s="174"/>
    </row>
    <row r="908" spans="80:85" ht="18.75" x14ac:dyDescent="0.25">
      <c r="CB908" s="13"/>
      <c r="CC908" s="14"/>
      <c r="CD908" s="6"/>
      <c r="CE908" s="15"/>
      <c r="CF908" s="174"/>
      <c r="CG908" s="174"/>
    </row>
    <row r="909" spans="80:85" ht="18.75" x14ac:dyDescent="0.25">
      <c r="CB909" s="13"/>
      <c r="CC909" s="14"/>
      <c r="CD909" s="6"/>
      <c r="CE909" s="15"/>
      <c r="CF909" s="174"/>
      <c r="CG909" s="174"/>
    </row>
    <row r="910" spans="80:85" ht="18.75" x14ac:dyDescent="0.25">
      <c r="CB910" s="13"/>
      <c r="CC910" s="14"/>
      <c r="CD910" s="6"/>
      <c r="CE910" s="15"/>
      <c r="CF910" s="174"/>
      <c r="CG910" s="174"/>
    </row>
    <row r="911" spans="80:85" ht="18.75" x14ac:dyDescent="0.25">
      <c r="CB911" s="13"/>
      <c r="CC911" s="14"/>
      <c r="CD911" s="6"/>
      <c r="CE911" s="15"/>
      <c r="CF911" s="174"/>
      <c r="CG911" s="174"/>
    </row>
    <row r="912" spans="80:85" ht="18.75" x14ac:dyDescent="0.25">
      <c r="CB912" s="13"/>
      <c r="CC912" s="14"/>
      <c r="CD912" s="6"/>
      <c r="CE912" s="15"/>
      <c r="CF912" s="174"/>
      <c r="CG912" s="174"/>
    </row>
    <row r="913" spans="80:85" ht="18.75" x14ac:dyDescent="0.25">
      <c r="CB913" s="13"/>
      <c r="CC913" s="14"/>
      <c r="CD913" s="6"/>
      <c r="CE913" s="15"/>
      <c r="CF913" s="174"/>
      <c r="CG913" s="174"/>
    </row>
    <row r="914" spans="80:85" ht="18.75" x14ac:dyDescent="0.25">
      <c r="CB914" s="13"/>
      <c r="CC914" s="14"/>
      <c r="CD914" s="6"/>
      <c r="CE914" s="15"/>
      <c r="CF914" s="174"/>
      <c r="CG914" s="174"/>
    </row>
    <row r="915" spans="80:85" ht="18.75" x14ac:dyDescent="0.25">
      <c r="CB915" s="13"/>
      <c r="CC915" s="14"/>
      <c r="CD915" s="6"/>
      <c r="CE915" s="15"/>
      <c r="CF915" s="174"/>
      <c r="CG915" s="174"/>
    </row>
    <row r="916" spans="80:85" ht="18.75" x14ac:dyDescent="0.25">
      <c r="CB916" s="13"/>
      <c r="CC916" s="14"/>
      <c r="CD916" s="6"/>
      <c r="CE916" s="15"/>
      <c r="CF916" s="174"/>
      <c r="CG916" s="174"/>
    </row>
    <row r="917" spans="80:85" ht="18.75" x14ac:dyDescent="0.25">
      <c r="CB917" s="13"/>
      <c r="CC917" s="14"/>
      <c r="CD917" s="6"/>
      <c r="CE917" s="15"/>
      <c r="CF917" s="174"/>
      <c r="CG917" s="174"/>
    </row>
    <row r="918" spans="80:85" ht="18.75" x14ac:dyDescent="0.25">
      <c r="CB918" s="13"/>
      <c r="CC918" s="14"/>
      <c r="CD918" s="6"/>
      <c r="CE918" s="15"/>
      <c r="CF918" s="174"/>
      <c r="CG918" s="174"/>
    </row>
    <row r="919" spans="80:85" ht="18.75" x14ac:dyDescent="0.25">
      <c r="CB919" s="13"/>
      <c r="CC919" s="14"/>
      <c r="CD919" s="6"/>
      <c r="CE919" s="15"/>
      <c r="CF919" s="174"/>
      <c r="CG919" s="174"/>
    </row>
    <row r="920" spans="80:85" ht="18.75" x14ac:dyDescent="0.25">
      <c r="CB920" s="13"/>
      <c r="CC920" s="14"/>
      <c r="CD920" s="6"/>
      <c r="CE920" s="15"/>
      <c r="CF920" s="174"/>
      <c r="CG920" s="174"/>
    </row>
    <row r="921" spans="80:85" ht="18.75" x14ac:dyDescent="0.25">
      <c r="CB921" s="13"/>
      <c r="CC921" s="14"/>
      <c r="CD921" s="6"/>
      <c r="CE921" s="15"/>
      <c r="CF921" s="174"/>
      <c r="CG921" s="174"/>
    </row>
    <row r="922" spans="80:85" ht="18.75" x14ac:dyDescent="0.25">
      <c r="CB922" s="13"/>
      <c r="CC922" s="14"/>
      <c r="CD922" s="6"/>
      <c r="CE922" s="15"/>
      <c r="CF922" s="174"/>
      <c r="CG922" s="174"/>
    </row>
    <row r="923" spans="80:85" ht="18.75" x14ac:dyDescent="0.25">
      <c r="CB923" s="13"/>
      <c r="CC923" s="14"/>
      <c r="CD923" s="6"/>
      <c r="CE923" s="15"/>
      <c r="CF923" s="174"/>
      <c r="CG923" s="174"/>
    </row>
    <row r="924" spans="80:85" ht="18.75" x14ac:dyDescent="0.25">
      <c r="CB924" s="13"/>
      <c r="CC924" s="14"/>
      <c r="CD924" s="6"/>
      <c r="CE924" s="15"/>
      <c r="CF924" s="174"/>
      <c r="CG924" s="174"/>
    </row>
    <row r="925" spans="80:85" ht="18.75" x14ac:dyDescent="0.25">
      <c r="CB925" s="13"/>
      <c r="CC925" s="14"/>
      <c r="CD925" s="6"/>
      <c r="CE925" s="15"/>
      <c r="CF925" s="174"/>
      <c r="CG925" s="174"/>
    </row>
    <row r="926" spans="80:85" ht="18.75" x14ac:dyDescent="0.25">
      <c r="CB926" s="13"/>
      <c r="CC926" s="14"/>
      <c r="CD926" s="6"/>
      <c r="CE926" s="15"/>
      <c r="CF926" s="174"/>
      <c r="CG926" s="174"/>
    </row>
    <row r="927" spans="80:85" ht="18.75" x14ac:dyDescent="0.25">
      <c r="CB927" s="13"/>
      <c r="CC927" s="14"/>
      <c r="CD927" s="6"/>
      <c r="CE927" s="15"/>
      <c r="CF927" s="174"/>
      <c r="CG927" s="174"/>
    </row>
    <row r="928" spans="80:85" ht="18.75" x14ac:dyDescent="0.25">
      <c r="CB928" s="13"/>
      <c r="CC928" s="14"/>
      <c r="CD928" s="6"/>
      <c r="CE928" s="15"/>
      <c r="CF928" s="174"/>
      <c r="CG928" s="174"/>
    </row>
    <row r="929" spans="80:85" ht="18.75" x14ac:dyDescent="0.25">
      <c r="CB929" s="13"/>
      <c r="CC929" s="14"/>
      <c r="CD929" s="6"/>
      <c r="CE929" s="15"/>
      <c r="CF929" s="174"/>
      <c r="CG929" s="174"/>
    </row>
    <row r="930" spans="80:85" ht="18.75" x14ac:dyDescent="0.25">
      <c r="CB930" s="13"/>
      <c r="CC930" s="14"/>
      <c r="CD930" s="6"/>
      <c r="CE930" s="15"/>
      <c r="CF930" s="174"/>
      <c r="CG930" s="174"/>
    </row>
    <row r="931" spans="80:85" ht="18.75" x14ac:dyDescent="0.25">
      <c r="CB931" s="13"/>
      <c r="CC931" s="14"/>
      <c r="CD931" s="6"/>
      <c r="CE931" s="15"/>
      <c r="CF931" s="174"/>
      <c r="CG931" s="174"/>
    </row>
    <row r="932" spans="80:85" ht="18.75" x14ac:dyDescent="0.25">
      <c r="CB932" s="13"/>
      <c r="CC932" s="14"/>
      <c r="CD932" s="6"/>
      <c r="CE932" s="15"/>
      <c r="CF932" s="174"/>
      <c r="CG932" s="174"/>
    </row>
    <row r="933" spans="80:85" ht="18.75" x14ac:dyDescent="0.25">
      <c r="CB933" s="13"/>
      <c r="CC933" s="14"/>
      <c r="CD933" s="6"/>
      <c r="CE933" s="15"/>
      <c r="CF933" s="174"/>
      <c r="CG933" s="174"/>
    </row>
    <row r="934" spans="80:85" ht="18.75" x14ac:dyDescent="0.25">
      <c r="CB934" s="13"/>
      <c r="CC934" s="14"/>
      <c r="CD934" s="6"/>
      <c r="CE934" s="15"/>
      <c r="CF934" s="174"/>
      <c r="CG934" s="174"/>
    </row>
    <row r="935" spans="80:85" ht="18.75" x14ac:dyDescent="0.25">
      <c r="CB935" s="13"/>
      <c r="CC935" s="14"/>
      <c r="CD935" s="6"/>
      <c r="CE935" s="15"/>
      <c r="CF935" s="174"/>
      <c r="CG935" s="174"/>
    </row>
    <row r="936" spans="80:85" ht="18.75" x14ac:dyDescent="0.25">
      <c r="CB936" s="13"/>
      <c r="CC936" s="14"/>
      <c r="CD936" s="6"/>
      <c r="CE936" s="15"/>
      <c r="CF936" s="174"/>
      <c r="CG936" s="174"/>
    </row>
    <row r="937" spans="80:85" ht="18.75" x14ac:dyDescent="0.25">
      <c r="CB937" s="13"/>
      <c r="CC937" s="14"/>
      <c r="CD937" s="6"/>
      <c r="CE937" s="15"/>
      <c r="CF937" s="174"/>
      <c r="CG937" s="174"/>
    </row>
    <row r="938" spans="80:85" ht="18.75" x14ac:dyDescent="0.25">
      <c r="CB938" s="13"/>
      <c r="CC938" s="14"/>
      <c r="CD938" s="6"/>
      <c r="CE938" s="15"/>
      <c r="CF938" s="174"/>
      <c r="CG938" s="174"/>
    </row>
    <row r="939" spans="80:85" ht="18.75" x14ac:dyDescent="0.25">
      <c r="CB939" s="13"/>
      <c r="CC939" s="14"/>
      <c r="CD939" s="6"/>
      <c r="CE939" s="15"/>
      <c r="CF939" s="174"/>
      <c r="CG939" s="174"/>
    </row>
    <row r="940" spans="80:85" ht="18.75" x14ac:dyDescent="0.25">
      <c r="CB940" s="13"/>
      <c r="CC940" s="14"/>
      <c r="CD940" s="6"/>
      <c r="CE940" s="15"/>
      <c r="CF940" s="174"/>
      <c r="CG940" s="174"/>
    </row>
    <row r="941" spans="80:85" ht="18.75" x14ac:dyDescent="0.25">
      <c r="CB941" s="13"/>
      <c r="CC941" s="14"/>
      <c r="CD941" s="6"/>
      <c r="CE941" s="15"/>
      <c r="CF941" s="174"/>
      <c r="CG941" s="174"/>
    </row>
    <row r="942" spans="80:85" ht="18.75" x14ac:dyDescent="0.25">
      <c r="CB942" s="13"/>
      <c r="CC942" s="14"/>
      <c r="CD942" s="6"/>
      <c r="CE942" s="15"/>
      <c r="CF942" s="174"/>
      <c r="CG942" s="174"/>
    </row>
    <row r="943" spans="80:85" ht="18.75" x14ac:dyDescent="0.25">
      <c r="CB943" s="13"/>
      <c r="CC943" s="14"/>
      <c r="CD943" s="6"/>
      <c r="CE943" s="15"/>
      <c r="CF943" s="174"/>
      <c r="CG943" s="174"/>
    </row>
    <row r="944" spans="80:85" ht="18.75" x14ac:dyDescent="0.25">
      <c r="CB944" s="13"/>
      <c r="CC944" s="14"/>
      <c r="CD944" s="6"/>
      <c r="CE944" s="15"/>
      <c r="CF944" s="174"/>
      <c r="CG944" s="174"/>
    </row>
    <row r="945" spans="80:85" ht="18.75" x14ac:dyDescent="0.25">
      <c r="CB945" s="13"/>
      <c r="CC945" s="14"/>
      <c r="CD945" s="6"/>
      <c r="CE945" s="15"/>
      <c r="CF945" s="174"/>
      <c r="CG945" s="174"/>
    </row>
    <row r="946" spans="80:85" ht="18.75" x14ac:dyDescent="0.25">
      <c r="CB946" s="13"/>
      <c r="CC946" s="14"/>
      <c r="CD946" s="6"/>
      <c r="CE946" s="15"/>
      <c r="CF946" s="174"/>
      <c r="CG946" s="174"/>
    </row>
    <row r="947" spans="80:85" ht="18.75" x14ac:dyDescent="0.25">
      <c r="CB947" s="13"/>
      <c r="CC947" s="14"/>
      <c r="CD947" s="6"/>
      <c r="CE947" s="15"/>
      <c r="CF947" s="174"/>
      <c r="CG947" s="174"/>
    </row>
    <row r="948" spans="80:85" ht="18.75" x14ac:dyDescent="0.25">
      <c r="CB948" s="13"/>
      <c r="CC948" s="14"/>
      <c r="CD948" s="6"/>
      <c r="CE948" s="15"/>
      <c r="CF948" s="174"/>
      <c r="CG948" s="174"/>
    </row>
    <row r="949" spans="80:85" ht="18.75" x14ac:dyDescent="0.25">
      <c r="CB949" s="13"/>
      <c r="CC949" s="14"/>
      <c r="CD949" s="6"/>
      <c r="CE949" s="15"/>
      <c r="CF949" s="174"/>
      <c r="CG949" s="174"/>
    </row>
    <row r="950" spans="80:85" ht="18.75" x14ac:dyDescent="0.25">
      <c r="CB950" s="13"/>
      <c r="CC950" s="14"/>
      <c r="CD950" s="6"/>
      <c r="CE950" s="15"/>
      <c r="CF950" s="174"/>
      <c r="CG950" s="174"/>
    </row>
    <row r="951" spans="80:85" ht="18.75" x14ac:dyDescent="0.25">
      <c r="CB951" s="13"/>
      <c r="CC951" s="14"/>
      <c r="CD951" s="6"/>
      <c r="CE951" s="15"/>
      <c r="CF951" s="174"/>
      <c r="CG951" s="174"/>
    </row>
    <row r="952" spans="80:85" ht="18.75" x14ac:dyDescent="0.25">
      <c r="CB952" s="13"/>
      <c r="CC952" s="14"/>
      <c r="CD952" s="6"/>
      <c r="CE952" s="15"/>
      <c r="CF952" s="174"/>
      <c r="CG952" s="174"/>
    </row>
    <row r="953" spans="80:85" ht="18.75" x14ac:dyDescent="0.25">
      <c r="CB953" s="13"/>
      <c r="CC953" s="14"/>
      <c r="CD953" s="6"/>
      <c r="CE953" s="15"/>
      <c r="CF953" s="174"/>
      <c r="CG953" s="174"/>
    </row>
    <row r="954" spans="80:85" ht="18.75" x14ac:dyDescent="0.25">
      <c r="CB954" s="13"/>
      <c r="CC954" s="14"/>
      <c r="CD954" s="6"/>
      <c r="CE954" s="15"/>
      <c r="CF954" s="174"/>
      <c r="CG954" s="174"/>
    </row>
    <row r="955" spans="80:85" ht="18.75" x14ac:dyDescent="0.25">
      <c r="CB955" s="13"/>
      <c r="CC955" s="14"/>
      <c r="CD955" s="6"/>
      <c r="CE955" s="15"/>
      <c r="CF955" s="174"/>
      <c r="CG955" s="174"/>
    </row>
    <row r="956" spans="80:85" ht="18.75" x14ac:dyDescent="0.25">
      <c r="CB956" s="13"/>
      <c r="CC956" s="14"/>
      <c r="CD956" s="6"/>
      <c r="CE956" s="15"/>
      <c r="CF956" s="174"/>
      <c r="CG956" s="174"/>
    </row>
    <row r="957" spans="80:85" ht="18.75" x14ac:dyDescent="0.25">
      <c r="CB957" s="13"/>
      <c r="CC957" s="14"/>
      <c r="CD957" s="6"/>
      <c r="CE957" s="15"/>
      <c r="CF957" s="174"/>
      <c r="CG957" s="174"/>
    </row>
    <row r="958" spans="80:85" ht="18.75" x14ac:dyDescent="0.25">
      <c r="CB958" s="13"/>
      <c r="CC958" s="14"/>
      <c r="CD958" s="6"/>
      <c r="CE958" s="15"/>
      <c r="CF958" s="174"/>
      <c r="CG958" s="174"/>
    </row>
    <row r="959" spans="80:85" ht="18.75" x14ac:dyDescent="0.25">
      <c r="CB959" s="13"/>
      <c r="CC959" s="14"/>
      <c r="CD959" s="6"/>
      <c r="CE959" s="15"/>
      <c r="CF959" s="174"/>
      <c r="CG959" s="174"/>
    </row>
    <row r="960" spans="80:85" ht="18.75" x14ac:dyDescent="0.25">
      <c r="CB960" s="13"/>
      <c r="CC960" s="14"/>
      <c r="CD960" s="6"/>
      <c r="CE960" s="15"/>
      <c r="CF960" s="174"/>
      <c r="CG960" s="174"/>
    </row>
    <row r="961" spans="80:85" ht="18.75" x14ac:dyDescent="0.25">
      <c r="CB961" s="13"/>
      <c r="CC961" s="14"/>
      <c r="CD961" s="6"/>
      <c r="CE961" s="15"/>
      <c r="CF961" s="174"/>
      <c r="CG961" s="174"/>
    </row>
    <row r="962" spans="80:85" ht="18.75" x14ac:dyDescent="0.25">
      <c r="CB962" s="13"/>
      <c r="CC962" s="14"/>
      <c r="CD962" s="6"/>
      <c r="CE962" s="15"/>
      <c r="CF962" s="174"/>
      <c r="CG962" s="174"/>
    </row>
    <row r="963" spans="80:85" ht="18.75" x14ac:dyDescent="0.25">
      <c r="CB963" s="13"/>
      <c r="CC963" s="14"/>
      <c r="CD963" s="6"/>
      <c r="CE963" s="15"/>
      <c r="CF963" s="174"/>
      <c r="CG963" s="174"/>
    </row>
    <row r="964" spans="80:85" ht="18.75" x14ac:dyDescent="0.25">
      <c r="CB964" s="13"/>
      <c r="CC964" s="14"/>
      <c r="CD964" s="6"/>
      <c r="CE964" s="15"/>
      <c r="CF964" s="174"/>
      <c r="CG964" s="174"/>
    </row>
    <row r="965" spans="80:85" ht="18.75" x14ac:dyDescent="0.25">
      <c r="CB965" s="13"/>
      <c r="CC965" s="14"/>
      <c r="CD965" s="6"/>
      <c r="CE965" s="15"/>
      <c r="CF965" s="174"/>
      <c r="CG965" s="174"/>
    </row>
    <row r="966" spans="80:85" ht="18.75" x14ac:dyDescent="0.25">
      <c r="CB966" s="13"/>
      <c r="CC966" s="14"/>
      <c r="CD966" s="6"/>
      <c r="CE966" s="15"/>
      <c r="CF966" s="174"/>
      <c r="CG966" s="174"/>
    </row>
    <row r="967" spans="80:85" ht="18.75" x14ac:dyDescent="0.25">
      <c r="CB967" s="13"/>
      <c r="CC967" s="14"/>
      <c r="CD967" s="6"/>
      <c r="CE967" s="15"/>
      <c r="CF967" s="174"/>
      <c r="CG967" s="174"/>
    </row>
    <row r="968" spans="80:85" ht="18.75" x14ac:dyDescent="0.25">
      <c r="CB968" s="13"/>
      <c r="CC968" s="14"/>
      <c r="CD968" s="6"/>
      <c r="CE968" s="15"/>
      <c r="CF968" s="174"/>
      <c r="CG968" s="174"/>
    </row>
    <row r="969" spans="80:85" ht="18.75" x14ac:dyDescent="0.25">
      <c r="CB969" s="13"/>
      <c r="CC969" s="14"/>
      <c r="CD969" s="6"/>
      <c r="CE969" s="15"/>
      <c r="CF969" s="174"/>
      <c r="CG969" s="174"/>
    </row>
    <row r="970" spans="80:85" ht="18.75" x14ac:dyDescent="0.25">
      <c r="CB970" s="13"/>
      <c r="CC970" s="14"/>
      <c r="CD970" s="6"/>
      <c r="CE970" s="15"/>
      <c r="CF970" s="174"/>
      <c r="CG970" s="174"/>
    </row>
    <row r="971" spans="80:85" ht="18.75" x14ac:dyDescent="0.25">
      <c r="CB971" s="13"/>
      <c r="CC971" s="14"/>
      <c r="CD971" s="6"/>
      <c r="CE971" s="15"/>
      <c r="CF971" s="174"/>
      <c r="CG971" s="174"/>
    </row>
    <row r="972" spans="80:85" ht="18.75" x14ac:dyDescent="0.25">
      <c r="CB972" s="13"/>
      <c r="CC972" s="14"/>
      <c r="CD972" s="6"/>
      <c r="CE972" s="15"/>
      <c r="CF972" s="174"/>
      <c r="CG972" s="174"/>
    </row>
    <row r="973" spans="80:85" ht="18.75" x14ac:dyDescent="0.25">
      <c r="CB973" s="13"/>
      <c r="CC973" s="14"/>
      <c r="CD973" s="6"/>
      <c r="CE973" s="15"/>
      <c r="CF973" s="174"/>
      <c r="CG973" s="174"/>
    </row>
    <row r="974" spans="80:85" ht="18.75" x14ac:dyDescent="0.25">
      <c r="CB974" s="13"/>
      <c r="CC974" s="14"/>
      <c r="CD974" s="6"/>
      <c r="CE974" s="15"/>
      <c r="CF974" s="174"/>
      <c r="CG974" s="174"/>
    </row>
    <row r="975" spans="80:85" ht="18.75" x14ac:dyDescent="0.25">
      <c r="CB975" s="13"/>
      <c r="CC975" s="14"/>
      <c r="CD975" s="6"/>
      <c r="CE975" s="15"/>
      <c r="CF975" s="174"/>
      <c r="CG975" s="174"/>
    </row>
    <row r="976" spans="80:85" ht="18.75" x14ac:dyDescent="0.25">
      <c r="CB976" s="13"/>
      <c r="CC976" s="14"/>
      <c r="CD976" s="6"/>
      <c r="CE976" s="15"/>
      <c r="CF976" s="174"/>
      <c r="CG976" s="174"/>
    </row>
    <row r="977" spans="80:85" ht="18.75" x14ac:dyDescent="0.25">
      <c r="CB977" s="13"/>
      <c r="CC977" s="14"/>
      <c r="CD977" s="6"/>
      <c r="CE977" s="15"/>
      <c r="CF977" s="174"/>
      <c r="CG977" s="174"/>
    </row>
    <row r="978" spans="80:85" ht="18.75" x14ac:dyDescent="0.25">
      <c r="CB978" s="13"/>
      <c r="CC978" s="14"/>
      <c r="CD978" s="6"/>
      <c r="CE978" s="15"/>
      <c r="CF978" s="174"/>
      <c r="CG978" s="174"/>
    </row>
    <row r="979" spans="80:85" ht="18.75" x14ac:dyDescent="0.25">
      <c r="CB979" s="13"/>
      <c r="CC979" s="14"/>
      <c r="CD979" s="6"/>
      <c r="CE979" s="15"/>
      <c r="CF979" s="174"/>
      <c r="CG979" s="174"/>
    </row>
    <row r="980" spans="80:85" ht="18.75" x14ac:dyDescent="0.25">
      <c r="CB980" s="13"/>
      <c r="CC980" s="14"/>
      <c r="CD980" s="6"/>
      <c r="CE980" s="15"/>
      <c r="CF980" s="174"/>
      <c r="CG980" s="174"/>
    </row>
    <row r="981" spans="80:85" ht="18.75" x14ac:dyDescent="0.25">
      <c r="CB981" s="13"/>
      <c r="CC981" s="14"/>
      <c r="CD981" s="6"/>
      <c r="CE981" s="15"/>
      <c r="CF981" s="174"/>
      <c r="CG981" s="174"/>
    </row>
    <row r="982" spans="80:85" ht="18.75" x14ac:dyDescent="0.25">
      <c r="CB982" s="13"/>
      <c r="CC982" s="14"/>
      <c r="CD982" s="6"/>
      <c r="CE982" s="15"/>
      <c r="CF982" s="174"/>
      <c r="CG982" s="174"/>
    </row>
    <row r="983" spans="80:85" ht="18.75" x14ac:dyDescent="0.25">
      <c r="CB983" s="13"/>
      <c r="CC983" s="14"/>
      <c r="CD983" s="6"/>
      <c r="CE983" s="15"/>
      <c r="CF983" s="174"/>
      <c r="CG983" s="174"/>
    </row>
    <row r="984" spans="80:85" ht="18.75" x14ac:dyDescent="0.25">
      <c r="CB984" s="13"/>
      <c r="CC984" s="14"/>
      <c r="CD984" s="6"/>
      <c r="CE984" s="15"/>
      <c r="CF984" s="174"/>
      <c r="CG984" s="174"/>
    </row>
    <row r="985" spans="80:85" ht="18.75" x14ac:dyDescent="0.25">
      <c r="CB985" s="13"/>
      <c r="CC985" s="14"/>
      <c r="CD985" s="6"/>
      <c r="CE985" s="15"/>
      <c r="CF985" s="174"/>
      <c r="CG985" s="174"/>
    </row>
    <row r="986" spans="80:85" ht="18.75" x14ac:dyDescent="0.25">
      <c r="CB986" s="13"/>
      <c r="CC986" s="14"/>
      <c r="CD986" s="6"/>
      <c r="CE986" s="15"/>
      <c r="CF986" s="174"/>
      <c r="CG986" s="174"/>
    </row>
    <row r="987" spans="80:85" ht="18.75" x14ac:dyDescent="0.25">
      <c r="CB987" s="13"/>
      <c r="CC987" s="14"/>
      <c r="CD987" s="6"/>
      <c r="CE987" s="15"/>
      <c r="CF987" s="174"/>
      <c r="CG987" s="174"/>
    </row>
    <row r="988" spans="80:85" ht="18.75" x14ac:dyDescent="0.25">
      <c r="CB988" s="13"/>
      <c r="CC988" s="14"/>
      <c r="CD988" s="6"/>
      <c r="CE988" s="15"/>
      <c r="CF988" s="174"/>
      <c r="CG988" s="174"/>
    </row>
    <row r="989" spans="80:85" ht="18.75" x14ac:dyDescent="0.25">
      <c r="CB989" s="13"/>
      <c r="CC989" s="14"/>
      <c r="CD989" s="6"/>
      <c r="CE989" s="15"/>
      <c r="CF989" s="174"/>
      <c r="CG989" s="174"/>
    </row>
    <row r="990" spans="80:85" ht="18.75" x14ac:dyDescent="0.25">
      <c r="CB990" s="13"/>
      <c r="CC990" s="14"/>
      <c r="CD990" s="6"/>
      <c r="CE990" s="15"/>
      <c r="CF990" s="174"/>
      <c r="CG990" s="174"/>
    </row>
    <row r="991" spans="80:85" ht="18.75" x14ac:dyDescent="0.25">
      <c r="CB991" s="13"/>
      <c r="CC991" s="14"/>
      <c r="CD991" s="6"/>
      <c r="CE991" s="15"/>
      <c r="CF991" s="174"/>
      <c r="CG991" s="174"/>
    </row>
    <row r="992" spans="80:85" ht="18.75" x14ac:dyDescent="0.25">
      <c r="CB992" s="13"/>
      <c r="CC992" s="14"/>
      <c r="CD992" s="6"/>
      <c r="CE992" s="15"/>
      <c r="CF992" s="174"/>
      <c r="CG992" s="174"/>
    </row>
    <row r="993" spans="80:85" ht="18.75" x14ac:dyDescent="0.25">
      <c r="CB993" s="13"/>
      <c r="CC993" s="14"/>
      <c r="CD993" s="6"/>
      <c r="CE993" s="15"/>
      <c r="CF993" s="174"/>
      <c r="CG993" s="174"/>
    </row>
    <row r="994" spans="80:85" ht="18.75" x14ac:dyDescent="0.25">
      <c r="CB994" s="13"/>
      <c r="CC994" s="14"/>
      <c r="CD994" s="6"/>
      <c r="CE994" s="15"/>
      <c r="CF994" s="174"/>
      <c r="CG994" s="174"/>
    </row>
    <row r="995" spans="80:85" ht="18.75" x14ac:dyDescent="0.25">
      <c r="CB995" s="13"/>
      <c r="CC995" s="14"/>
      <c r="CD995" s="6"/>
      <c r="CE995" s="15"/>
      <c r="CF995" s="174"/>
      <c r="CG995" s="174"/>
    </row>
    <row r="996" spans="80:85" ht="18.75" x14ac:dyDescent="0.25">
      <c r="CB996" s="13"/>
      <c r="CC996" s="14"/>
      <c r="CD996" s="6"/>
      <c r="CE996" s="15"/>
      <c r="CF996" s="174"/>
      <c r="CG996" s="174"/>
    </row>
    <row r="997" spans="80:85" ht="18.75" x14ac:dyDescent="0.25">
      <c r="CB997" s="13"/>
      <c r="CC997" s="14"/>
      <c r="CD997" s="6"/>
      <c r="CE997" s="15"/>
      <c r="CF997" s="174"/>
      <c r="CG997" s="174"/>
    </row>
    <row r="998" spans="80:85" ht="18.75" x14ac:dyDescent="0.25">
      <c r="CB998" s="13"/>
      <c r="CC998" s="14"/>
      <c r="CD998" s="6"/>
      <c r="CE998" s="15"/>
      <c r="CF998" s="174"/>
      <c r="CG998" s="174"/>
    </row>
    <row r="999" spans="80:85" ht="18.75" x14ac:dyDescent="0.25">
      <c r="CB999" s="13"/>
      <c r="CC999" s="14"/>
      <c r="CD999" s="6"/>
      <c r="CE999" s="15"/>
      <c r="CF999" s="174"/>
      <c r="CG999" s="174"/>
    </row>
    <row r="1000" spans="80:85" ht="18.75" x14ac:dyDescent="0.25">
      <c r="CB1000" s="13"/>
      <c r="CC1000" s="14"/>
      <c r="CD1000" s="6"/>
      <c r="CE1000" s="15"/>
      <c r="CF1000" s="174"/>
      <c r="CG1000" s="174"/>
    </row>
    <row r="1001" spans="80:85" ht="18.75" x14ac:dyDescent="0.25">
      <c r="CB1001" s="13"/>
      <c r="CC1001" s="14"/>
      <c r="CD1001" s="6"/>
      <c r="CE1001" s="15"/>
      <c r="CF1001" s="174"/>
      <c r="CG1001" s="174"/>
    </row>
    <row r="1002" spans="80:85" ht="18.75" x14ac:dyDescent="0.25">
      <c r="CB1002" s="13"/>
      <c r="CC1002" s="14"/>
      <c r="CD1002" s="6"/>
      <c r="CE1002" s="15"/>
      <c r="CF1002" s="174"/>
      <c r="CG1002" s="174"/>
    </row>
    <row r="1003" spans="80:85" ht="18.75" x14ac:dyDescent="0.25">
      <c r="CB1003" s="13"/>
      <c r="CC1003" s="14"/>
      <c r="CD1003" s="6"/>
      <c r="CE1003" s="15"/>
      <c r="CF1003" s="174"/>
      <c r="CG1003" s="174"/>
    </row>
    <row r="1004" spans="80:85" ht="18.75" x14ac:dyDescent="0.25">
      <c r="CB1004" s="13"/>
      <c r="CC1004" s="14"/>
      <c r="CD1004" s="6"/>
      <c r="CE1004" s="15"/>
      <c r="CF1004" s="174"/>
      <c r="CG1004" s="174"/>
    </row>
    <row r="1005" spans="80:85" ht="18.75" x14ac:dyDescent="0.25">
      <c r="CB1005" s="13"/>
      <c r="CC1005" s="14"/>
      <c r="CD1005" s="6"/>
      <c r="CE1005" s="15"/>
      <c r="CF1005" s="174"/>
      <c r="CG1005" s="174"/>
    </row>
    <row r="1006" spans="80:85" ht="18.75" x14ac:dyDescent="0.25">
      <c r="CB1006" s="13"/>
      <c r="CC1006" s="14"/>
      <c r="CD1006" s="6"/>
      <c r="CE1006" s="15"/>
      <c r="CF1006" s="174"/>
      <c r="CG1006" s="174"/>
    </row>
    <row r="1007" spans="80:85" ht="18.75" x14ac:dyDescent="0.25">
      <c r="CB1007" s="13"/>
      <c r="CC1007" s="14"/>
      <c r="CD1007" s="6"/>
      <c r="CE1007" s="15"/>
      <c r="CF1007" s="174"/>
      <c r="CG1007" s="174"/>
    </row>
    <row r="1008" spans="80:85" ht="18.75" x14ac:dyDescent="0.25">
      <c r="CB1008" s="13"/>
      <c r="CC1008" s="14"/>
      <c r="CD1008" s="6"/>
      <c r="CE1008" s="15"/>
      <c r="CF1008" s="174"/>
      <c r="CG1008" s="174"/>
    </row>
    <row r="1009" spans="80:85" ht="18.75" x14ac:dyDescent="0.25">
      <c r="CB1009" s="13"/>
      <c r="CC1009" s="14"/>
      <c r="CD1009" s="6"/>
      <c r="CE1009" s="15"/>
      <c r="CF1009" s="174"/>
      <c r="CG1009" s="174"/>
    </row>
    <row r="1010" spans="80:85" ht="18.75" x14ac:dyDescent="0.25">
      <c r="CB1010" s="13"/>
      <c r="CC1010" s="14"/>
      <c r="CD1010" s="6"/>
      <c r="CE1010" s="15"/>
      <c r="CF1010" s="174"/>
      <c r="CG1010" s="174"/>
    </row>
    <row r="1011" spans="80:85" ht="18.75" x14ac:dyDescent="0.25">
      <c r="CB1011" s="13"/>
      <c r="CC1011" s="14"/>
      <c r="CD1011" s="6"/>
      <c r="CE1011" s="15"/>
      <c r="CF1011" s="174"/>
      <c r="CG1011" s="174"/>
    </row>
    <row r="1012" spans="80:85" ht="18.75" x14ac:dyDescent="0.25">
      <c r="CB1012" s="13"/>
      <c r="CC1012" s="14"/>
      <c r="CD1012" s="6"/>
      <c r="CE1012" s="15"/>
      <c r="CF1012" s="174"/>
      <c r="CG1012" s="174"/>
    </row>
    <row r="1013" spans="80:85" ht="18.75" x14ac:dyDescent="0.25">
      <c r="CB1013" s="13"/>
      <c r="CC1013" s="14"/>
      <c r="CD1013" s="6"/>
      <c r="CE1013" s="15"/>
      <c r="CF1013" s="174"/>
      <c r="CG1013" s="174"/>
    </row>
    <row r="1014" spans="80:85" ht="18.75" x14ac:dyDescent="0.25">
      <c r="CB1014" s="13"/>
      <c r="CC1014" s="14"/>
      <c r="CD1014" s="6"/>
      <c r="CE1014" s="15"/>
      <c r="CF1014" s="174"/>
      <c r="CG1014" s="174"/>
    </row>
    <row r="1015" spans="80:85" ht="18.75" x14ac:dyDescent="0.25">
      <c r="CB1015" s="13"/>
      <c r="CC1015" s="14"/>
      <c r="CD1015" s="6"/>
      <c r="CE1015" s="15"/>
      <c r="CF1015" s="174"/>
      <c r="CG1015" s="174"/>
    </row>
    <row r="1016" spans="80:85" ht="18.75" x14ac:dyDescent="0.25">
      <c r="CB1016" s="13"/>
      <c r="CC1016" s="14"/>
      <c r="CD1016" s="6"/>
      <c r="CE1016" s="15"/>
      <c r="CF1016" s="174"/>
      <c r="CG1016" s="174"/>
    </row>
    <row r="1017" spans="80:85" ht="18.75" x14ac:dyDescent="0.25">
      <c r="CB1017" s="13"/>
      <c r="CC1017" s="14"/>
      <c r="CD1017" s="6"/>
      <c r="CE1017" s="15"/>
      <c r="CF1017" s="174"/>
      <c r="CG1017" s="174"/>
    </row>
    <row r="1018" spans="80:85" ht="18.75" x14ac:dyDescent="0.25">
      <c r="CB1018" s="13"/>
      <c r="CC1018" s="14"/>
      <c r="CD1018" s="6"/>
      <c r="CE1018" s="15"/>
      <c r="CF1018" s="174"/>
      <c r="CG1018" s="174"/>
    </row>
    <row r="1019" spans="80:85" ht="18.75" x14ac:dyDescent="0.25">
      <c r="CB1019" s="13"/>
      <c r="CC1019" s="14"/>
      <c r="CD1019" s="6"/>
      <c r="CE1019" s="15"/>
      <c r="CF1019" s="174"/>
      <c r="CG1019" s="174"/>
    </row>
    <row r="1020" spans="80:85" ht="18.75" x14ac:dyDescent="0.25">
      <c r="CB1020" s="13"/>
      <c r="CC1020" s="14"/>
      <c r="CD1020" s="6"/>
      <c r="CE1020" s="15"/>
      <c r="CF1020" s="174"/>
      <c r="CG1020" s="174"/>
    </row>
    <row r="1021" spans="80:85" ht="18.75" x14ac:dyDescent="0.25">
      <c r="CB1021" s="13"/>
      <c r="CC1021" s="14"/>
      <c r="CD1021" s="6"/>
      <c r="CE1021" s="15"/>
      <c r="CF1021" s="174"/>
      <c r="CG1021" s="174"/>
    </row>
    <row r="1022" spans="80:85" ht="18.75" x14ac:dyDescent="0.25">
      <c r="CB1022" s="13"/>
      <c r="CC1022" s="14"/>
      <c r="CD1022" s="6"/>
      <c r="CE1022" s="15"/>
      <c r="CF1022" s="174"/>
      <c r="CG1022" s="174"/>
    </row>
    <row r="1023" spans="80:85" ht="18.75" x14ac:dyDescent="0.25">
      <c r="CB1023" s="13"/>
      <c r="CC1023" s="14"/>
      <c r="CD1023" s="6"/>
      <c r="CE1023" s="15"/>
      <c r="CF1023" s="174"/>
      <c r="CG1023" s="174"/>
    </row>
    <row r="1024" spans="80:85" ht="18.75" x14ac:dyDescent="0.25">
      <c r="CB1024" s="13"/>
      <c r="CC1024" s="14"/>
      <c r="CD1024" s="6"/>
      <c r="CE1024" s="15"/>
      <c r="CF1024" s="174"/>
      <c r="CG1024" s="174"/>
    </row>
    <row r="1025" spans="80:85" ht="18.75" x14ac:dyDescent="0.25">
      <c r="CB1025" s="13"/>
      <c r="CC1025" s="14"/>
      <c r="CD1025" s="6"/>
      <c r="CE1025" s="15"/>
      <c r="CF1025" s="174"/>
      <c r="CG1025" s="174"/>
    </row>
    <row r="1026" spans="80:85" ht="18.75" x14ac:dyDescent="0.25">
      <c r="CB1026" s="13"/>
      <c r="CC1026" s="14"/>
      <c r="CD1026" s="6"/>
      <c r="CE1026" s="15"/>
      <c r="CF1026" s="174"/>
      <c r="CG1026" s="174"/>
    </row>
    <row r="1027" spans="80:85" ht="18.75" x14ac:dyDescent="0.25">
      <c r="CB1027" s="13"/>
      <c r="CC1027" s="14"/>
      <c r="CD1027" s="6"/>
      <c r="CE1027" s="15"/>
      <c r="CF1027" s="174"/>
      <c r="CG1027" s="174"/>
    </row>
    <row r="1028" spans="80:85" ht="18.75" x14ac:dyDescent="0.25">
      <c r="CB1028" s="13"/>
      <c r="CC1028" s="14"/>
      <c r="CD1028" s="6"/>
      <c r="CE1028" s="15"/>
      <c r="CF1028" s="174"/>
      <c r="CG1028" s="174"/>
    </row>
    <row r="1029" spans="80:85" ht="18.75" x14ac:dyDescent="0.25">
      <c r="CB1029" s="13"/>
      <c r="CC1029" s="14"/>
      <c r="CD1029" s="6"/>
      <c r="CE1029" s="15"/>
      <c r="CF1029" s="174"/>
      <c r="CG1029" s="174"/>
    </row>
    <row r="1030" spans="80:85" ht="18.75" x14ac:dyDescent="0.25">
      <c r="CB1030" s="13"/>
      <c r="CC1030" s="14"/>
      <c r="CD1030" s="6"/>
      <c r="CE1030" s="15"/>
      <c r="CF1030" s="174"/>
      <c r="CG1030" s="174"/>
    </row>
    <row r="1031" spans="80:85" ht="18.75" x14ac:dyDescent="0.25">
      <c r="CB1031" s="13"/>
      <c r="CC1031" s="14"/>
      <c r="CD1031" s="6"/>
      <c r="CE1031" s="15"/>
      <c r="CF1031" s="174"/>
      <c r="CG1031" s="174"/>
    </row>
    <row r="1032" spans="80:85" ht="18.75" x14ac:dyDescent="0.25">
      <c r="CB1032" s="13"/>
      <c r="CC1032" s="14"/>
      <c r="CD1032" s="6"/>
      <c r="CE1032" s="15"/>
      <c r="CF1032" s="16"/>
      <c r="CG1032" s="16"/>
    </row>
    <row r="1033" spans="80:85" ht="18.75" x14ac:dyDescent="0.25">
      <c r="CB1033" s="13"/>
      <c r="CC1033" s="14"/>
      <c r="CD1033" s="6"/>
      <c r="CE1033" s="15"/>
      <c r="CF1033" s="16"/>
      <c r="CG1033" s="16"/>
    </row>
    <row r="1034" spans="80:85" ht="18.75" x14ac:dyDescent="0.25">
      <c r="CB1034" s="13"/>
      <c r="CC1034" s="14"/>
      <c r="CD1034" s="6"/>
      <c r="CE1034" s="15"/>
      <c r="CF1034" s="16"/>
      <c r="CG1034" s="16"/>
    </row>
    <row r="1035" spans="80:85" ht="18.75" x14ac:dyDescent="0.25">
      <c r="CB1035" s="13"/>
      <c r="CC1035" s="14"/>
      <c r="CD1035" s="6"/>
      <c r="CE1035" s="15"/>
      <c r="CF1035" s="16"/>
      <c r="CG1035" s="16"/>
    </row>
    <row r="1036" spans="80:85" ht="18.75" x14ac:dyDescent="0.25">
      <c r="CB1036" s="13"/>
      <c r="CC1036" s="14"/>
      <c r="CD1036" s="6"/>
      <c r="CE1036" s="15"/>
      <c r="CF1036" s="16"/>
      <c r="CG1036" s="16"/>
    </row>
    <row r="1037" spans="80:85" ht="18.75" x14ac:dyDescent="0.25">
      <c r="CB1037" s="13"/>
      <c r="CC1037" s="14"/>
      <c r="CD1037" s="6"/>
      <c r="CE1037" s="15"/>
      <c r="CF1037" s="16"/>
      <c r="CG1037" s="16"/>
    </row>
    <row r="1038" spans="80:85" ht="18.75" x14ac:dyDescent="0.25">
      <c r="CB1038" s="13"/>
      <c r="CC1038" s="14"/>
      <c r="CD1038" s="6"/>
      <c r="CE1038" s="15"/>
      <c r="CF1038" s="16"/>
      <c r="CG1038" s="16"/>
    </row>
    <row r="1039" spans="80:85" ht="18.75" x14ac:dyDescent="0.25">
      <c r="CB1039" s="13"/>
      <c r="CC1039" s="14"/>
      <c r="CD1039" s="6"/>
      <c r="CE1039" s="15"/>
      <c r="CF1039" s="16"/>
      <c r="CG1039" s="16"/>
    </row>
    <row r="1040" spans="80:85" ht="18.75" x14ac:dyDescent="0.25">
      <c r="CB1040" s="13"/>
      <c r="CC1040" s="14"/>
      <c r="CD1040" s="6"/>
      <c r="CE1040" s="15"/>
      <c r="CF1040" s="16"/>
      <c r="CG1040" s="16"/>
    </row>
    <row r="1041" spans="80:85" ht="18.75" x14ac:dyDescent="0.25">
      <c r="CB1041" s="13"/>
      <c r="CC1041" s="14"/>
      <c r="CD1041" s="6"/>
      <c r="CE1041" s="15"/>
      <c r="CF1041" s="16"/>
      <c r="CG1041" s="16"/>
    </row>
    <row r="1042" spans="80:85" ht="18.75" x14ac:dyDescent="0.25">
      <c r="CB1042" s="13"/>
      <c r="CC1042" s="14"/>
      <c r="CD1042" s="6"/>
      <c r="CE1042" s="15"/>
      <c r="CF1042" s="16"/>
      <c r="CG1042" s="16"/>
    </row>
    <row r="1043" spans="80:85" ht="18.75" x14ac:dyDescent="0.25">
      <c r="CB1043" s="13"/>
      <c r="CC1043" s="14"/>
      <c r="CD1043" s="6"/>
      <c r="CE1043" s="15"/>
      <c r="CF1043" s="16"/>
      <c r="CG1043" s="16"/>
    </row>
    <row r="1044" spans="80:85" ht="18.75" x14ac:dyDescent="0.25">
      <c r="CB1044" s="13"/>
      <c r="CC1044" s="14"/>
      <c r="CD1044" s="6"/>
      <c r="CE1044" s="15"/>
      <c r="CF1044" s="16"/>
      <c r="CG1044" s="16"/>
    </row>
    <row r="1045" spans="80:85" ht="18.75" x14ac:dyDescent="0.25">
      <c r="CB1045" s="13"/>
      <c r="CC1045" s="14"/>
      <c r="CD1045" s="6"/>
      <c r="CE1045" s="15"/>
      <c r="CF1045" s="16"/>
      <c r="CG1045" s="16"/>
    </row>
    <row r="1046" spans="80:85" ht="18.75" x14ac:dyDescent="0.25">
      <c r="CB1046" s="13"/>
      <c r="CC1046" s="14"/>
      <c r="CD1046" s="6"/>
      <c r="CE1046" s="15"/>
      <c r="CF1046" s="16"/>
      <c r="CG1046" s="16"/>
    </row>
    <row r="1047" spans="80:85" ht="18.75" x14ac:dyDescent="0.25">
      <c r="CB1047" s="13"/>
      <c r="CC1047" s="14"/>
      <c r="CD1047" s="6"/>
      <c r="CE1047" s="15"/>
      <c r="CF1047" s="16"/>
      <c r="CG1047" s="16"/>
    </row>
    <row r="1048" spans="80:85" ht="18.75" x14ac:dyDescent="0.25">
      <c r="CB1048" s="13"/>
      <c r="CC1048" s="14"/>
      <c r="CD1048" s="6"/>
      <c r="CE1048" s="15"/>
      <c r="CF1048" s="16"/>
      <c r="CG1048" s="16"/>
    </row>
    <row r="1049" spans="80:85" ht="18.75" x14ac:dyDescent="0.25">
      <c r="CB1049" s="13"/>
      <c r="CC1049" s="14"/>
      <c r="CD1049" s="6"/>
      <c r="CE1049" s="15"/>
      <c r="CF1049" s="16"/>
      <c r="CG1049" s="16"/>
    </row>
    <row r="1050" spans="80:85" ht="18.75" x14ac:dyDescent="0.25">
      <c r="CB1050" s="13"/>
      <c r="CC1050" s="14"/>
      <c r="CD1050" s="6"/>
      <c r="CE1050" s="15"/>
      <c r="CF1050" s="16"/>
      <c r="CG1050" s="16"/>
    </row>
    <row r="1051" spans="80:85" ht="18.75" x14ac:dyDescent="0.25">
      <c r="CB1051" s="13"/>
      <c r="CC1051" s="14"/>
      <c r="CD1051" s="6"/>
      <c r="CE1051" s="15"/>
      <c r="CF1051" s="16"/>
      <c r="CG1051" s="16"/>
    </row>
    <row r="1052" spans="80:85" ht="18.75" x14ac:dyDescent="0.25">
      <c r="CB1052" s="13"/>
      <c r="CC1052" s="14"/>
      <c r="CD1052" s="6"/>
      <c r="CE1052" s="15"/>
      <c r="CF1052" s="16"/>
      <c r="CG1052" s="16"/>
    </row>
    <row r="1053" spans="80:85" ht="18.75" x14ac:dyDescent="0.25">
      <c r="CB1053" s="13"/>
      <c r="CC1053" s="14"/>
      <c r="CD1053" s="6"/>
      <c r="CE1053" s="15"/>
      <c r="CF1053" s="16"/>
      <c r="CG1053" s="16"/>
    </row>
    <row r="1054" spans="80:85" ht="18.75" x14ac:dyDescent="0.25">
      <c r="CB1054" s="13"/>
      <c r="CC1054" s="14"/>
      <c r="CD1054" s="6"/>
      <c r="CE1054" s="15"/>
      <c r="CF1054" s="16"/>
      <c r="CG1054" s="16"/>
    </row>
    <row r="1055" spans="80:85" ht="18.75" x14ac:dyDescent="0.25">
      <c r="CB1055" s="13"/>
      <c r="CC1055" s="14"/>
      <c r="CD1055" s="6"/>
      <c r="CE1055" s="15"/>
      <c r="CF1055" s="16"/>
      <c r="CG1055" s="16"/>
    </row>
    <row r="1056" spans="80:85" ht="18.75" x14ac:dyDescent="0.25">
      <c r="CB1056" s="13"/>
      <c r="CC1056" s="14"/>
      <c r="CD1056" s="6"/>
      <c r="CE1056" s="15"/>
      <c r="CF1056" s="16"/>
      <c r="CG1056" s="16"/>
    </row>
    <row r="1057" spans="80:85" ht="18.75" x14ac:dyDescent="0.25">
      <c r="CB1057" s="13"/>
      <c r="CC1057" s="14"/>
      <c r="CD1057" s="6"/>
      <c r="CE1057" s="15"/>
      <c r="CF1057" s="16"/>
      <c r="CG1057" s="16"/>
    </row>
    <row r="1058" spans="80:85" ht="18.75" x14ac:dyDescent="0.25">
      <c r="CB1058" s="13"/>
      <c r="CC1058" s="14"/>
      <c r="CD1058" s="6"/>
      <c r="CE1058" s="15"/>
      <c r="CF1058" s="16"/>
      <c r="CG1058" s="16"/>
    </row>
    <row r="1059" spans="80:85" ht="18.75" x14ac:dyDescent="0.25">
      <c r="CB1059" s="13"/>
      <c r="CC1059" s="14"/>
      <c r="CD1059" s="6"/>
      <c r="CE1059" s="15"/>
      <c r="CF1059" s="16"/>
      <c r="CG1059" s="16"/>
    </row>
    <row r="1060" spans="80:85" ht="18.75" x14ac:dyDescent="0.25">
      <c r="CB1060" s="13"/>
      <c r="CC1060" s="14"/>
      <c r="CD1060" s="6"/>
      <c r="CE1060" s="15"/>
      <c r="CF1060" s="16"/>
      <c r="CG1060" s="16"/>
    </row>
    <row r="1061" spans="80:85" ht="18.75" x14ac:dyDescent="0.25">
      <c r="CB1061" s="13"/>
      <c r="CC1061" s="14"/>
      <c r="CD1061" s="6"/>
      <c r="CE1061" s="15"/>
      <c r="CF1061" s="16"/>
      <c r="CG1061" s="16"/>
    </row>
    <row r="1062" spans="80:85" ht="18.75" x14ac:dyDescent="0.25">
      <c r="CB1062" s="13"/>
      <c r="CC1062" s="14"/>
      <c r="CD1062" s="6"/>
      <c r="CE1062" s="15"/>
      <c r="CF1062" s="16"/>
      <c r="CG1062" s="16"/>
    </row>
    <row r="1063" spans="80:85" ht="18.75" x14ac:dyDescent="0.25">
      <c r="CB1063" s="13"/>
      <c r="CC1063" s="14"/>
      <c r="CD1063" s="6"/>
      <c r="CE1063" s="15"/>
      <c r="CF1063" s="16"/>
      <c r="CG1063" s="16"/>
    </row>
    <row r="1064" spans="80:85" ht="18.75" x14ac:dyDescent="0.25">
      <c r="CB1064" s="13"/>
      <c r="CC1064" s="14"/>
      <c r="CD1064" s="6"/>
      <c r="CE1064" s="15"/>
      <c r="CF1064" s="16"/>
      <c r="CG1064" s="16"/>
    </row>
    <row r="1065" spans="80:85" ht="18.75" x14ac:dyDescent="0.25">
      <c r="CB1065" s="13"/>
      <c r="CC1065" s="14"/>
      <c r="CD1065" s="6"/>
      <c r="CE1065" s="15"/>
      <c r="CF1065" s="16"/>
      <c r="CG1065" s="16"/>
    </row>
    <row r="1066" spans="80:85" ht="18.75" x14ac:dyDescent="0.25">
      <c r="CB1066" s="13"/>
      <c r="CC1066" s="14"/>
      <c r="CD1066" s="6"/>
      <c r="CE1066" s="15"/>
      <c r="CF1066" s="16"/>
      <c r="CG1066" s="16"/>
    </row>
    <row r="1067" spans="80:85" ht="18.75" x14ac:dyDescent="0.25">
      <c r="CB1067" s="13"/>
      <c r="CC1067" s="14"/>
      <c r="CD1067" s="6"/>
      <c r="CE1067" s="15"/>
      <c r="CF1067" s="16"/>
      <c r="CG1067" s="16"/>
    </row>
    <row r="1068" spans="80:85" ht="18.75" x14ac:dyDescent="0.25">
      <c r="CB1068" s="13"/>
      <c r="CC1068" s="14"/>
      <c r="CD1068" s="6"/>
      <c r="CE1068" s="15"/>
      <c r="CF1068" s="16"/>
      <c r="CG1068" s="16"/>
    </row>
    <row r="1069" spans="80:85" ht="18.75" x14ac:dyDescent="0.25">
      <c r="CB1069" s="13"/>
      <c r="CC1069" s="14"/>
      <c r="CD1069" s="6"/>
      <c r="CE1069" s="15"/>
      <c r="CF1069" s="16"/>
      <c r="CG1069" s="16"/>
    </row>
    <row r="1070" spans="80:85" ht="18.75" x14ac:dyDescent="0.25">
      <c r="CB1070" s="13"/>
      <c r="CC1070" s="14"/>
      <c r="CD1070" s="6"/>
      <c r="CE1070" s="15"/>
      <c r="CF1070" s="16"/>
      <c r="CG1070" s="16"/>
    </row>
    <row r="1071" spans="80:85" ht="18.75" x14ac:dyDescent="0.25">
      <c r="CB1071" s="13"/>
      <c r="CC1071" s="14"/>
      <c r="CD1071" s="6"/>
      <c r="CE1071" s="15"/>
      <c r="CF1071" s="16"/>
      <c r="CG1071" s="16"/>
    </row>
    <row r="1072" spans="80:85" ht="18.75" x14ac:dyDescent="0.25">
      <c r="CB1072" s="13"/>
      <c r="CC1072" s="14"/>
      <c r="CD1072" s="6"/>
      <c r="CE1072" s="15"/>
      <c r="CF1072" s="16"/>
      <c r="CG1072" s="16"/>
    </row>
    <row r="1073" spans="80:85" ht="18.75" x14ac:dyDescent="0.25">
      <c r="CB1073" s="13"/>
      <c r="CC1073" s="14"/>
      <c r="CD1073" s="6"/>
      <c r="CE1073" s="15"/>
      <c r="CF1073" s="16"/>
      <c r="CG1073" s="16"/>
    </row>
    <row r="1074" spans="80:85" ht="18.75" x14ac:dyDescent="0.25">
      <c r="CB1074" s="13"/>
      <c r="CC1074" s="14"/>
      <c r="CD1074" s="6"/>
      <c r="CE1074" s="15"/>
      <c r="CF1074" s="16"/>
      <c r="CG1074" s="16"/>
    </row>
    <row r="1075" spans="80:85" ht="18.75" x14ac:dyDescent="0.25">
      <c r="CB1075" s="13"/>
      <c r="CC1075" s="14"/>
      <c r="CD1075" s="6"/>
      <c r="CE1075" s="15"/>
      <c r="CF1075" s="16"/>
      <c r="CG1075" s="16"/>
    </row>
    <row r="1076" spans="80:85" ht="18.75" x14ac:dyDescent="0.25">
      <c r="CB1076" s="13"/>
      <c r="CC1076" s="14"/>
      <c r="CD1076" s="6"/>
      <c r="CE1076" s="15"/>
      <c r="CF1076" s="16"/>
      <c r="CG1076" s="16"/>
    </row>
    <row r="1077" spans="80:85" ht="18.75" x14ac:dyDescent="0.25">
      <c r="CB1077" s="13"/>
      <c r="CC1077" s="14"/>
      <c r="CD1077" s="6"/>
      <c r="CE1077" s="15"/>
      <c r="CF1077" s="16"/>
      <c r="CG1077" s="16"/>
    </row>
    <row r="1078" spans="80:85" ht="18.75" x14ac:dyDescent="0.25">
      <c r="CB1078" s="13"/>
      <c r="CC1078" s="14"/>
      <c r="CD1078" s="6"/>
      <c r="CE1078" s="15"/>
      <c r="CF1078" s="16"/>
      <c r="CG1078" s="16"/>
    </row>
    <row r="1079" spans="80:85" ht="18.75" x14ac:dyDescent="0.25">
      <c r="CB1079" s="13"/>
      <c r="CC1079" s="14"/>
      <c r="CD1079" s="6"/>
      <c r="CE1079" s="15"/>
      <c r="CF1079" s="16"/>
      <c r="CG1079" s="16"/>
    </row>
    <row r="1080" spans="80:85" ht="18.75" x14ac:dyDescent="0.25">
      <c r="CB1080" s="13"/>
      <c r="CC1080" s="14"/>
      <c r="CD1080" s="6"/>
      <c r="CE1080" s="15"/>
      <c r="CF1080" s="16"/>
      <c r="CG1080" s="16"/>
    </row>
    <row r="1081" spans="80:85" ht="18.75" x14ac:dyDescent="0.25">
      <c r="CB1081" s="13"/>
      <c r="CC1081" s="14"/>
      <c r="CD1081" s="6"/>
      <c r="CE1081" s="15"/>
      <c r="CF1081" s="16"/>
      <c r="CG1081" s="16"/>
    </row>
    <row r="1082" spans="80:85" ht="18.75" x14ac:dyDescent="0.25">
      <c r="CB1082" s="13"/>
      <c r="CC1082" s="14"/>
      <c r="CD1082" s="6"/>
      <c r="CE1082" s="15"/>
      <c r="CF1082" s="16"/>
      <c r="CG1082" s="16"/>
    </row>
    <row r="1083" spans="80:85" ht="18.75" x14ac:dyDescent="0.25">
      <c r="CB1083" s="13"/>
      <c r="CC1083" s="14"/>
      <c r="CD1083" s="6"/>
      <c r="CE1083" s="15"/>
      <c r="CF1083" s="16"/>
      <c r="CG1083" s="16"/>
    </row>
    <row r="1084" spans="80:85" ht="18.75" x14ac:dyDescent="0.25">
      <c r="CB1084" s="13"/>
      <c r="CC1084" s="14"/>
      <c r="CD1084" s="6"/>
      <c r="CE1084" s="15"/>
      <c r="CF1084" s="16"/>
      <c r="CG1084" s="16"/>
    </row>
    <row r="1085" spans="80:85" ht="18.75" x14ac:dyDescent="0.25">
      <c r="CB1085" s="13"/>
      <c r="CC1085" s="14"/>
      <c r="CD1085" s="6"/>
      <c r="CE1085" s="15"/>
      <c r="CF1085" s="16"/>
      <c r="CG1085" s="16"/>
    </row>
    <row r="1086" spans="80:85" ht="18.75" x14ac:dyDescent="0.25">
      <c r="CB1086" s="13"/>
      <c r="CC1086" s="14"/>
      <c r="CD1086" s="6"/>
      <c r="CE1086" s="15"/>
      <c r="CF1086" s="16"/>
      <c r="CG1086" s="16"/>
    </row>
    <row r="1087" spans="80:85" ht="18.75" x14ac:dyDescent="0.25">
      <c r="CB1087" s="13"/>
      <c r="CC1087" s="14"/>
      <c r="CD1087" s="6"/>
      <c r="CE1087" s="15"/>
      <c r="CF1087" s="16"/>
      <c r="CG1087" s="16"/>
    </row>
    <row r="1088" spans="80:85" ht="18.75" x14ac:dyDescent="0.25">
      <c r="CB1088" s="13"/>
      <c r="CC1088" s="14"/>
      <c r="CD1088" s="6"/>
      <c r="CE1088" s="15"/>
      <c r="CF1088" s="16"/>
      <c r="CG1088" s="16"/>
    </row>
    <row r="1089" spans="80:85" ht="18.75" x14ac:dyDescent="0.25">
      <c r="CB1089" s="13"/>
      <c r="CC1089" s="14"/>
      <c r="CD1089" s="6"/>
      <c r="CE1089" s="15"/>
      <c r="CF1089" s="16"/>
      <c r="CG1089" s="16"/>
    </row>
    <row r="1090" spans="80:85" ht="18.75" x14ac:dyDescent="0.25">
      <c r="CB1090" s="13"/>
      <c r="CC1090" s="14"/>
      <c r="CD1090" s="6"/>
      <c r="CE1090" s="15"/>
      <c r="CF1090" s="16"/>
      <c r="CG1090" s="16"/>
    </row>
    <row r="1091" spans="80:85" ht="18.75" x14ac:dyDescent="0.25">
      <c r="CB1091" s="13"/>
      <c r="CC1091" s="14"/>
      <c r="CD1091" s="6"/>
      <c r="CE1091" s="15"/>
      <c r="CF1091" s="16"/>
      <c r="CG1091" s="16"/>
    </row>
    <row r="1092" spans="80:85" ht="18.75" x14ac:dyDescent="0.25">
      <c r="CB1092" s="13"/>
      <c r="CC1092" s="14"/>
      <c r="CD1092" s="6"/>
      <c r="CE1092" s="15"/>
      <c r="CF1092" s="16"/>
      <c r="CG1092" s="16"/>
    </row>
    <row r="1093" spans="80:85" ht="18.75" x14ac:dyDescent="0.25">
      <c r="CB1093" s="13"/>
      <c r="CC1093" s="14"/>
      <c r="CD1093" s="6"/>
      <c r="CE1093" s="15"/>
      <c r="CF1093" s="16"/>
      <c r="CG1093" s="16"/>
    </row>
    <row r="1094" spans="80:85" ht="18.75" x14ac:dyDescent="0.25">
      <c r="CB1094" s="13"/>
      <c r="CC1094" s="14"/>
      <c r="CD1094" s="6"/>
      <c r="CE1094" s="15"/>
      <c r="CF1094" s="16"/>
      <c r="CG1094" s="16"/>
    </row>
    <row r="1095" spans="80:85" ht="18.75" x14ac:dyDescent="0.25">
      <c r="CB1095" s="13"/>
      <c r="CC1095" s="14"/>
      <c r="CD1095" s="6"/>
      <c r="CE1095" s="15"/>
      <c r="CF1095" s="16"/>
      <c r="CG1095" s="16"/>
    </row>
    <row r="1096" spans="80:85" ht="18.75" x14ac:dyDescent="0.25">
      <c r="CB1096" s="13"/>
      <c r="CC1096" s="14"/>
      <c r="CD1096" s="6"/>
      <c r="CE1096" s="15"/>
      <c r="CF1096" s="16"/>
      <c r="CG1096" s="16"/>
    </row>
    <row r="1097" spans="80:85" ht="18.75" x14ac:dyDescent="0.25">
      <c r="CB1097" s="13"/>
      <c r="CC1097" s="14"/>
      <c r="CD1097" s="6"/>
      <c r="CE1097" s="15"/>
      <c r="CF1097" s="16"/>
      <c r="CG1097" s="16"/>
    </row>
    <row r="1098" spans="80:85" ht="18.75" x14ac:dyDescent="0.25">
      <c r="CB1098" s="13"/>
      <c r="CC1098" s="14"/>
      <c r="CD1098" s="6"/>
      <c r="CE1098" s="15"/>
      <c r="CF1098" s="16"/>
      <c r="CG1098" s="16"/>
    </row>
    <row r="1099" spans="80:85" ht="18.75" x14ac:dyDescent="0.25">
      <c r="CB1099" s="13"/>
      <c r="CC1099" s="14"/>
      <c r="CD1099" s="6"/>
      <c r="CE1099" s="15"/>
      <c r="CF1099" s="16"/>
      <c r="CG1099" s="16"/>
    </row>
    <row r="1100" spans="80:85" ht="18.75" x14ac:dyDescent="0.25">
      <c r="CB1100" s="13"/>
      <c r="CC1100" s="14"/>
      <c r="CD1100" s="6"/>
      <c r="CE1100" s="15"/>
      <c r="CF1100" s="16"/>
      <c r="CG1100" s="16"/>
    </row>
    <row r="1101" spans="80:85" ht="18.75" x14ac:dyDescent="0.25">
      <c r="CB1101" s="13"/>
      <c r="CC1101" s="14"/>
      <c r="CD1101" s="6"/>
      <c r="CE1101" s="15"/>
      <c r="CF1101" s="16"/>
      <c r="CG1101" s="16"/>
    </row>
    <row r="1102" spans="80:85" ht="18.75" x14ac:dyDescent="0.25">
      <c r="CB1102" s="13"/>
      <c r="CC1102" s="14"/>
      <c r="CD1102" s="6"/>
      <c r="CE1102" s="15"/>
      <c r="CF1102" s="16"/>
      <c r="CG1102" s="16"/>
    </row>
    <row r="1103" spans="80:85" ht="18.75" x14ac:dyDescent="0.25">
      <c r="CB1103" s="13"/>
      <c r="CC1103" s="14"/>
      <c r="CD1103" s="6"/>
      <c r="CE1103" s="15"/>
      <c r="CF1103" s="16"/>
      <c r="CG1103" s="16"/>
    </row>
    <row r="1104" spans="80:85" ht="18.75" x14ac:dyDescent="0.25">
      <c r="CB1104" s="13"/>
      <c r="CC1104" s="14"/>
      <c r="CD1104" s="6"/>
      <c r="CE1104" s="15"/>
      <c r="CF1104" s="16"/>
      <c r="CG1104" s="16"/>
    </row>
    <row r="1105" spans="80:85" ht="18.75" x14ac:dyDescent="0.25">
      <c r="CB1105" s="13"/>
      <c r="CC1105" s="14"/>
      <c r="CD1105" s="6"/>
      <c r="CE1105" s="15"/>
      <c r="CF1105" s="16"/>
      <c r="CG1105" s="16"/>
    </row>
    <row r="1106" spans="80:85" ht="18.75" x14ac:dyDescent="0.25">
      <c r="CB1106" s="13"/>
      <c r="CC1106" s="14"/>
      <c r="CD1106" s="6"/>
      <c r="CE1106" s="15"/>
      <c r="CF1106" s="16"/>
      <c r="CG1106" s="16"/>
    </row>
    <row r="1107" spans="80:85" ht="18.75" x14ac:dyDescent="0.25">
      <c r="CB1107" s="13"/>
      <c r="CC1107" s="14"/>
      <c r="CD1107" s="6"/>
      <c r="CE1107" s="15"/>
      <c r="CF1107" s="16"/>
      <c r="CG1107" s="16"/>
    </row>
    <row r="1108" spans="80:85" ht="18.75" x14ac:dyDescent="0.25">
      <c r="CB1108" s="13"/>
      <c r="CC1108" s="14"/>
      <c r="CD1108" s="6"/>
      <c r="CE1108" s="15"/>
      <c r="CF1108" s="16"/>
      <c r="CG1108" s="16"/>
    </row>
    <row r="1109" spans="80:85" ht="18.75" x14ac:dyDescent="0.25">
      <c r="CB1109" s="13"/>
      <c r="CC1109" s="14"/>
      <c r="CD1109" s="6"/>
      <c r="CE1109" s="15"/>
      <c r="CF1109" s="16"/>
      <c r="CG1109" s="16"/>
    </row>
    <row r="1110" spans="80:85" ht="18.75" x14ac:dyDescent="0.25">
      <c r="CB1110" s="13"/>
      <c r="CC1110" s="14"/>
      <c r="CD1110" s="6"/>
      <c r="CE1110" s="15"/>
      <c r="CF1110" s="16"/>
      <c r="CG1110" s="16"/>
    </row>
    <row r="1111" spans="80:85" ht="18.75" x14ac:dyDescent="0.25">
      <c r="CB1111" s="13"/>
      <c r="CC1111" s="14"/>
      <c r="CD1111" s="6"/>
      <c r="CE1111" s="15"/>
      <c r="CF1111" s="16"/>
      <c r="CG1111" s="16"/>
    </row>
    <row r="1112" spans="80:85" ht="18.75" x14ac:dyDescent="0.25">
      <c r="CB1112" s="13"/>
      <c r="CC1112" s="14"/>
      <c r="CD1112" s="6"/>
      <c r="CE1112" s="15"/>
      <c r="CF1112" s="16"/>
      <c r="CG1112" s="16"/>
    </row>
    <row r="1113" spans="80:85" ht="18.75" x14ac:dyDescent="0.25">
      <c r="CB1113" s="13"/>
      <c r="CC1113" s="14"/>
      <c r="CD1113" s="6"/>
      <c r="CE1113" s="15"/>
      <c r="CF1113" s="16"/>
      <c r="CG1113" s="16"/>
    </row>
    <row r="1114" spans="80:85" ht="18.75" x14ac:dyDescent="0.25">
      <c r="CB1114" s="13"/>
      <c r="CC1114" s="14"/>
      <c r="CD1114" s="6"/>
      <c r="CE1114" s="15"/>
      <c r="CF1114" s="16"/>
      <c r="CG1114" s="16"/>
    </row>
    <row r="1115" spans="80:85" ht="18.75" x14ac:dyDescent="0.25">
      <c r="CB1115" s="13"/>
      <c r="CC1115" s="14"/>
      <c r="CD1115" s="6"/>
      <c r="CE1115" s="15"/>
      <c r="CF1115" s="16"/>
      <c r="CG1115" s="16"/>
    </row>
    <row r="1116" spans="80:85" ht="18.75" x14ac:dyDescent="0.25">
      <c r="CB1116" s="13"/>
      <c r="CC1116" s="14"/>
      <c r="CD1116" s="6"/>
      <c r="CE1116" s="15"/>
      <c r="CF1116" s="16"/>
      <c r="CG1116" s="16"/>
    </row>
    <row r="1117" spans="80:85" ht="18.75" x14ac:dyDescent="0.25">
      <c r="CB1117" s="13"/>
      <c r="CC1117" s="14"/>
      <c r="CD1117" s="6"/>
      <c r="CE1117" s="15"/>
      <c r="CF1117" s="16"/>
      <c r="CG1117" s="16"/>
    </row>
    <row r="1118" spans="80:85" ht="18.75" x14ac:dyDescent="0.25">
      <c r="CB1118" s="13"/>
      <c r="CC1118" s="14"/>
      <c r="CD1118" s="6"/>
      <c r="CE1118" s="15"/>
      <c r="CF1118" s="16"/>
      <c r="CG1118" s="16"/>
    </row>
    <row r="1119" spans="80:85" ht="18.75" x14ac:dyDescent="0.25">
      <c r="CB1119" s="13"/>
      <c r="CC1119" s="14"/>
      <c r="CD1119" s="6"/>
      <c r="CE1119" s="15"/>
      <c r="CF1119" s="16"/>
      <c r="CG1119" s="16"/>
    </row>
    <row r="1120" spans="80:85" ht="18.75" x14ac:dyDescent="0.25">
      <c r="CB1120" s="13"/>
      <c r="CC1120" s="14"/>
      <c r="CD1120" s="6"/>
      <c r="CE1120" s="15"/>
      <c r="CF1120" s="16"/>
      <c r="CG1120" s="16"/>
    </row>
    <row r="1121" spans="80:85" ht="18.75" x14ac:dyDescent="0.25">
      <c r="CB1121" s="13"/>
      <c r="CC1121" s="14"/>
      <c r="CD1121" s="6"/>
      <c r="CE1121" s="15"/>
      <c r="CF1121" s="16"/>
      <c r="CG1121" s="16"/>
    </row>
    <row r="1122" spans="80:85" ht="18.75" x14ac:dyDescent="0.25">
      <c r="CB1122" s="13"/>
      <c r="CC1122" s="14"/>
      <c r="CD1122" s="6"/>
      <c r="CE1122" s="15"/>
      <c r="CF1122" s="16"/>
      <c r="CG1122" s="16"/>
    </row>
    <row r="1123" spans="80:85" ht="18.75" x14ac:dyDescent="0.25">
      <c r="CB1123" s="13"/>
      <c r="CC1123" s="14"/>
      <c r="CD1123" s="6"/>
      <c r="CE1123" s="15"/>
      <c r="CF1123" s="16"/>
      <c r="CG1123" s="16"/>
    </row>
    <row r="1124" spans="80:85" ht="18.75" x14ac:dyDescent="0.25">
      <c r="CB1124" s="13"/>
      <c r="CC1124" s="14"/>
      <c r="CD1124" s="6"/>
      <c r="CE1124" s="15"/>
      <c r="CF1124" s="16"/>
      <c r="CG1124" s="16"/>
    </row>
    <row r="1125" spans="80:85" ht="18.75" x14ac:dyDescent="0.25">
      <c r="CB1125" s="13"/>
      <c r="CC1125" s="14"/>
      <c r="CD1125" s="6"/>
      <c r="CE1125" s="15"/>
      <c r="CF1125" s="16"/>
      <c r="CG1125" s="16"/>
    </row>
    <row r="1126" spans="80:85" ht="18.75" x14ac:dyDescent="0.25">
      <c r="CB1126" s="13"/>
      <c r="CC1126" s="14"/>
      <c r="CD1126" s="6"/>
      <c r="CE1126" s="15"/>
      <c r="CF1126" s="16"/>
      <c r="CG1126" s="16"/>
    </row>
    <row r="1127" spans="80:85" ht="18.75" x14ac:dyDescent="0.25">
      <c r="CB1127" s="13"/>
      <c r="CC1127" s="14"/>
      <c r="CD1127" s="6"/>
      <c r="CE1127" s="15"/>
      <c r="CF1127" s="16"/>
      <c r="CG1127" s="16"/>
    </row>
    <row r="1128" spans="80:85" ht="18.75" x14ac:dyDescent="0.25">
      <c r="CB1128" s="13"/>
      <c r="CC1128" s="14"/>
      <c r="CD1128" s="6"/>
      <c r="CE1128" s="15"/>
      <c r="CF1128" s="16"/>
      <c r="CG1128" s="16"/>
    </row>
    <row r="1129" spans="80:85" ht="18.75" x14ac:dyDescent="0.25">
      <c r="CB1129" s="13"/>
      <c r="CC1129" s="14"/>
      <c r="CD1129" s="6"/>
      <c r="CE1129" s="15"/>
      <c r="CF1129" s="16"/>
      <c r="CG1129" s="16"/>
    </row>
    <row r="1130" spans="80:85" ht="18.75" x14ac:dyDescent="0.25">
      <c r="CB1130" s="13"/>
      <c r="CC1130" s="14"/>
      <c r="CD1130" s="6"/>
      <c r="CE1130" s="15"/>
      <c r="CF1130" s="16"/>
      <c r="CG1130" s="16"/>
    </row>
    <row r="1131" spans="80:85" ht="18.75" x14ac:dyDescent="0.25">
      <c r="CB1131" s="13"/>
      <c r="CC1131" s="14"/>
      <c r="CD1131" s="6"/>
      <c r="CE1131" s="15"/>
      <c r="CF1131" s="16"/>
      <c r="CG1131" s="16"/>
    </row>
    <row r="1132" spans="80:85" ht="18.75" x14ac:dyDescent="0.25">
      <c r="CB1132" s="13"/>
      <c r="CC1132" s="14"/>
      <c r="CD1132" s="6"/>
      <c r="CE1132" s="15"/>
      <c r="CF1132" s="16"/>
      <c r="CG1132" s="16"/>
    </row>
    <row r="1133" spans="80:85" ht="18.75" x14ac:dyDescent="0.25">
      <c r="CB1133" s="13"/>
      <c r="CC1133" s="14"/>
      <c r="CD1133" s="6"/>
      <c r="CE1133" s="15"/>
      <c r="CF1133" s="16"/>
      <c r="CG1133" s="16"/>
    </row>
    <row r="1134" spans="80:85" ht="18.75" x14ac:dyDescent="0.25">
      <c r="CB1134" s="13"/>
      <c r="CC1134" s="14"/>
      <c r="CD1134" s="6"/>
      <c r="CE1134" s="15"/>
      <c r="CF1134" s="16"/>
      <c r="CG1134" s="16"/>
    </row>
    <row r="1135" spans="80:85" ht="18.75" x14ac:dyDescent="0.25">
      <c r="CB1135" s="13"/>
      <c r="CC1135" s="14"/>
      <c r="CD1135" s="6"/>
      <c r="CE1135" s="15"/>
      <c r="CF1135" s="16"/>
      <c r="CG1135" s="16"/>
    </row>
    <row r="1136" spans="80:85" ht="18.75" x14ac:dyDescent="0.25">
      <c r="CB1136" s="13"/>
      <c r="CC1136" s="14"/>
      <c r="CD1136" s="6"/>
      <c r="CE1136" s="15"/>
      <c r="CF1136" s="16"/>
      <c r="CG1136" s="16"/>
    </row>
    <row r="1137" spans="80:85" ht="18.75" x14ac:dyDescent="0.25">
      <c r="CB1137" s="13"/>
      <c r="CC1137" s="14"/>
      <c r="CD1137" s="6"/>
      <c r="CE1137" s="15"/>
      <c r="CF1137" s="16"/>
      <c r="CG1137" s="16"/>
    </row>
    <row r="1138" spans="80:85" ht="18.75" x14ac:dyDescent="0.25">
      <c r="CB1138" s="13"/>
      <c r="CC1138" s="14"/>
      <c r="CD1138" s="6"/>
      <c r="CE1138" s="15"/>
      <c r="CF1138" s="16"/>
      <c r="CG1138" s="16"/>
    </row>
    <row r="1139" spans="80:85" ht="18.75" x14ac:dyDescent="0.25">
      <c r="CB1139" s="13"/>
      <c r="CC1139" s="14"/>
      <c r="CD1139" s="6"/>
      <c r="CE1139" s="15"/>
      <c r="CF1139" s="16"/>
      <c r="CG1139" s="16"/>
    </row>
    <row r="1140" spans="80:85" ht="18.75" x14ac:dyDescent="0.25">
      <c r="CB1140" s="13"/>
      <c r="CC1140" s="14"/>
      <c r="CD1140" s="6"/>
      <c r="CE1140" s="15"/>
      <c r="CF1140" s="16"/>
      <c r="CG1140" s="16"/>
    </row>
    <row r="1141" spans="80:85" ht="18.75" x14ac:dyDescent="0.25">
      <c r="CB1141" s="13"/>
      <c r="CC1141" s="14"/>
      <c r="CD1141" s="6"/>
      <c r="CE1141" s="15"/>
      <c r="CF1141" s="16"/>
      <c r="CG1141" s="16"/>
    </row>
    <row r="1142" spans="80:85" ht="18.75" x14ac:dyDescent="0.25">
      <c r="CB1142" s="13"/>
      <c r="CC1142" s="14"/>
      <c r="CD1142" s="6"/>
      <c r="CE1142" s="15"/>
      <c r="CF1142" s="16"/>
      <c r="CG1142" s="16"/>
    </row>
    <row r="1143" spans="80:85" ht="18.75" x14ac:dyDescent="0.25">
      <c r="CB1143" s="13"/>
      <c r="CC1143" s="14"/>
      <c r="CD1143" s="6"/>
      <c r="CE1143" s="15"/>
      <c r="CF1143" s="16"/>
      <c r="CG1143" s="16"/>
    </row>
    <row r="1144" spans="80:85" ht="18.75" x14ac:dyDescent="0.25">
      <c r="CB1144" s="13"/>
      <c r="CC1144" s="14"/>
      <c r="CD1144" s="6"/>
      <c r="CE1144" s="15"/>
      <c r="CF1144" s="16"/>
      <c r="CG1144" s="16"/>
    </row>
    <row r="1145" spans="80:85" ht="18.75" x14ac:dyDescent="0.25">
      <c r="CB1145" s="13"/>
      <c r="CC1145" s="14"/>
      <c r="CD1145" s="6"/>
      <c r="CE1145" s="15"/>
      <c r="CF1145" s="16"/>
      <c r="CG1145" s="16"/>
    </row>
    <row r="1146" spans="80:85" ht="18.75" x14ac:dyDescent="0.25">
      <c r="CB1146" s="13"/>
      <c r="CC1146" s="14"/>
      <c r="CD1146" s="6"/>
      <c r="CE1146" s="15"/>
      <c r="CF1146" s="16"/>
      <c r="CG1146" s="16"/>
    </row>
    <row r="1147" spans="80:85" ht="18.75" x14ac:dyDescent="0.25">
      <c r="CB1147" s="13"/>
      <c r="CC1147" s="14"/>
      <c r="CD1147" s="6"/>
      <c r="CE1147" s="15"/>
      <c r="CF1147" s="16"/>
      <c r="CG1147" s="16"/>
    </row>
    <row r="1148" spans="80:85" ht="18.75" x14ac:dyDescent="0.25">
      <c r="CB1148" s="13"/>
      <c r="CC1148" s="14"/>
      <c r="CD1148" s="6"/>
      <c r="CE1148" s="15"/>
      <c r="CF1148" s="16"/>
      <c r="CG1148" s="16"/>
    </row>
    <row r="1149" spans="80:85" ht="18.75" x14ac:dyDescent="0.25">
      <c r="CB1149" s="13"/>
      <c r="CC1149" s="14"/>
      <c r="CD1149" s="6"/>
      <c r="CE1149" s="15"/>
      <c r="CF1149" s="16"/>
      <c r="CG1149" s="16"/>
    </row>
    <row r="1150" spans="80:85" ht="18.75" x14ac:dyDescent="0.25">
      <c r="CB1150" s="13"/>
      <c r="CC1150" s="14"/>
      <c r="CD1150" s="6"/>
      <c r="CE1150" s="15"/>
      <c r="CF1150" s="16"/>
      <c r="CG1150" s="16"/>
    </row>
    <row r="1151" spans="80:85" ht="18.75" x14ac:dyDescent="0.25">
      <c r="CB1151" s="13"/>
      <c r="CC1151" s="14"/>
      <c r="CD1151" s="6"/>
      <c r="CE1151" s="15"/>
      <c r="CF1151" s="16"/>
      <c r="CG1151" s="16"/>
    </row>
    <row r="1152" spans="80:85" ht="18.75" x14ac:dyDescent="0.25">
      <c r="CB1152" s="13"/>
      <c r="CC1152" s="14"/>
      <c r="CD1152" s="6"/>
      <c r="CE1152" s="15"/>
      <c r="CF1152" s="16"/>
      <c r="CG1152" s="16"/>
    </row>
    <row r="1153" spans="80:85" ht="18.75" x14ac:dyDescent="0.25">
      <c r="CB1153" s="13"/>
      <c r="CC1153" s="14"/>
      <c r="CD1153" s="6"/>
      <c r="CE1153" s="15"/>
      <c r="CF1153" s="16"/>
      <c r="CG1153" s="16"/>
    </row>
    <row r="1154" spans="80:85" ht="18.75" x14ac:dyDescent="0.25">
      <c r="CB1154" s="13"/>
      <c r="CC1154" s="14"/>
      <c r="CD1154" s="6"/>
      <c r="CE1154" s="15"/>
      <c r="CF1154" s="16"/>
      <c r="CG1154" s="16"/>
    </row>
    <row r="1155" spans="80:85" ht="18.75" x14ac:dyDescent="0.25">
      <c r="CB1155" s="13"/>
      <c r="CC1155" s="14"/>
      <c r="CD1155" s="6"/>
      <c r="CE1155" s="15"/>
      <c r="CF1155" s="16"/>
      <c r="CG1155" s="16"/>
    </row>
    <row r="1156" spans="80:85" ht="18.75" x14ac:dyDescent="0.25">
      <c r="CB1156" s="13"/>
      <c r="CC1156" s="14"/>
      <c r="CD1156" s="6"/>
      <c r="CE1156" s="15"/>
      <c r="CF1156" s="16"/>
      <c r="CG1156" s="16"/>
    </row>
    <row r="1157" spans="80:85" ht="18.75" x14ac:dyDescent="0.25">
      <c r="CB1157" s="13"/>
      <c r="CC1157" s="14"/>
      <c r="CD1157" s="6"/>
      <c r="CE1157" s="15"/>
      <c r="CF1157" s="16"/>
      <c r="CG1157" s="16"/>
    </row>
    <row r="1158" spans="80:85" ht="18.75" x14ac:dyDescent="0.25">
      <c r="CB1158" s="13"/>
      <c r="CC1158" s="14"/>
      <c r="CD1158" s="6"/>
      <c r="CE1158" s="15"/>
      <c r="CF1158" s="16"/>
      <c r="CG1158" s="16"/>
    </row>
    <row r="1159" spans="80:85" ht="18.75" x14ac:dyDescent="0.25">
      <c r="CB1159" s="13"/>
      <c r="CC1159" s="14"/>
      <c r="CD1159" s="6"/>
      <c r="CE1159" s="15"/>
      <c r="CF1159" s="16"/>
      <c r="CG1159" s="16"/>
    </row>
    <row r="1160" spans="80:85" ht="18.75" x14ac:dyDescent="0.25">
      <c r="CB1160" s="13"/>
      <c r="CC1160" s="14"/>
      <c r="CD1160" s="6"/>
      <c r="CE1160" s="15"/>
      <c r="CF1160" s="16"/>
      <c r="CG1160" s="16"/>
    </row>
    <row r="1161" spans="80:85" ht="18.75" x14ac:dyDescent="0.25">
      <c r="CB1161" s="13"/>
      <c r="CC1161" s="14"/>
      <c r="CD1161" s="6"/>
      <c r="CE1161" s="15"/>
      <c r="CF1161" s="16"/>
      <c r="CG1161" s="16"/>
    </row>
    <row r="1162" spans="80:85" ht="18.75" x14ac:dyDescent="0.25">
      <c r="CB1162" s="13"/>
      <c r="CC1162" s="14"/>
      <c r="CD1162" s="6"/>
      <c r="CE1162" s="15"/>
      <c r="CF1162" s="16"/>
      <c r="CG1162" s="16"/>
    </row>
    <row r="1163" spans="80:85" ht="18.75" x14ac:dyDescent="0.25">
      <c r="CB1163" s="13"/>
      <c r="CC1163" s="14"/>
      <c r="CD1163" s="6"/>
      <c r="CE1163" s="15"/>
      <c r="CF1163" s="16"/>
      <c r="CG1163" s="16"/>
    </row>
    <row r="1164" spans="80:85" ht="18.75" x14ac:dyDescent="0.25">
      <c r="CB1164" s="13"/>
      <c r="CC1164" s="14"/>
      <c r="CD1164" s="6"/>
      <c r="CE1164" s="15"/>
      <c r="CF1164" s="16"/>
      <c r="CG1164" s="16"/>
    </row>
    <row r="1165" spans="80:85" ht="18.75" x14ac:dyDescent="0.25">
      <c r="CB1165" s="13"/>
      <c r="CC1165" s="14"/>
      <c r="CD1165" s="6"/>
      <c r="CE1165" s="15"/>
      <c r="CF1165" s="16"/>
      <c r="CG1165" s="16"/>
    </row>
    <row r="1166" spans="80:85" ht="18.75" x14ac:dyDescent="0.25">
      <c r="CB1166" s="13"/>
      <c r="CC1166" s="14"/>
      <c r="CD1166" s="6"/>
      <c r="CE1166" s="15"/>
      <c r="CF1166" s="16"/>
      <c r="CG1166" s="16"/>
    </row>
    <row r="1167" spans="80:85" ht="18.75" x14ac:dyDescent="0.25">
      <c r="CB1167" s="13"/>
      <c r="CC1167" s="14"/>
      <c r="CD1167" s="6"/>
      <c r="CE1167" s="15"/>
      <c r="CF1167" s="16"/>
      <c r="CG1167" s="16"/>
    </row>
    <row r="1168" spans="80:85" ht="18.75" x14ac:dyDescent="0.25">
      <c r="CB1168" s="13"/>
      <c r="CC1168" s="14"/>
      <c r="CD1168" s="6"/>
      <c r="CE1168" s="15"/>
      <c r="CF1168" s="16"/>
      <c r="CG1168" s="16"/>
    </row>
    <row r="1169" spans="80:85" ht="18.75" x14ac:dyDescent="0.25">
      <c r="CB1169" s="13"/>
      <c r="CC1169" s="14"/>
      <c r="CD1169" s="6"/>
      <c r="CE1169" s="15"/>
      <c r="CF1169" s="16"/>
      <c r="CG1169" s="16"/>
    </row>
    <row r="1170" spans="80:85" ht="18.75" x14ac:dyDescent="0.25">
      <c r="CB1170" s="13"/>
      <c r="CC1170" s="14"/>
      <c r="CD1170" s="6"/>
      <c r="CE1170" s="15"/>
      <c r="CF1170" s="16"/>
      <c r="CG1170" s="16"/>
    </row>
    <row r="1171" spans="80:85" ht="18.75" x14ac:dyDescent="0.25">
      <c r="CB1171" s="13"/>
      <c r="CC1171" s="14"/>
      <c r="CD1171" s="6"/>
      <c r="CE1171" s="15"/>
      <c r="CF1171" s="16"/>
      <c r="CG1171" s="16"/>
    </row>
    <row r="1172" spans="80:85" ht="18.75" x14ac:dyDescent="0.25">
      <c r="CB1172" s="13"/>
      <c r="CC1172" s="14"/>
      <c r="CD1172" s="6"/>
      <c r="CE1172" s="15"/>
      <c r="CF1172" s="16"/>
      <c r="CG1172" s="16"/>
    </row>
    <row r="1173" spans="80:85" ht="18.75" x14ac:dyDescent="0.25">
      <c r="CB1173" s="13"/>
      <c r="CC1173" s="14"/>
      <c r="CD1173" s="6"/>
      <c r="CE1173" s="15"/>
      <c r="CF1173" s="16"/>
      <c r="CG1173" s="16"/>
    </row>
    <row r="1174" spans="80:85" ht="18.75" x14ac:dyDescent="0.25">
      <c r="CB1174" s="13"/>
      <c r="CC1174" s="14"/>
      <c r="CD1174" s="6"/>
      <c r="CE1174" s="15"/>
      <c r="CF1174" s="16"/>
      <c r="CG1174" s="16"/>
    </row>
    <row r="1175" spans="80:85" ht="18.75" x14ac:dyDescent="0.25">
      <c r="CB1175" s="13"/>
      <c r="CC1175" s="14"/>
      <c r="CD1175" s="6"/>
      <c r="CE1175" s="15"/>
      <c r="CF1175" s="16"/>
      <c r="CG1175" s="16"/>
    </row>
    <row r="1176" spans="80:85" ht="18.75" x14ac:dyDescent="0.25">
      <c r="CB1176" s="13"/>
      <c r="CC1176" s="14"/>
      <c r="CD1176" s="6"/>
      <c r="CE1176" s="15"/>
      <c r="CF1176" s="16"/>
      <c r="CG1176" s="16"/>
    </row>
    <row r="1177" spans="80:85" ht="18.75" x14ac:dyDescent="0.25">
      <c r="CB1177" s="13"/>
      <c r="CC1177" s="14"/>
      <c r="CD1177" s="6"/>
      <c r="CE1177" s="15"/>
      <c r="CF1177" s="16"/>
      <c r="CG1177" s="16"/>
    </row>
    <row r="1178" spans="80:85" ht="18.75" x14ac:dyDescent="0.25">
      <c r="CB1178" s="13"/>
      <c r="CC1178" s="14"/>
      <c r="CD1178" s="6"/>
      <c r="CE1178" s="15"/>
      <c r="CF1178" s="16"/>
      <c r="CG1178" s="16"/>
    </row>
    <row r="1179" spans="80:85" ht="18.75" x14ac:dyDescent="0.25">
      <c r="CB1179" s="13"/>
      <c r="CC1179" s="14"/>
      <c r="CD1179" s="6"/>
      <c r="CE1179" s="15"/>
      <c r="CF1179" s="16"/>
      <c r="CG1179" s="16"/>
    </row>
    <row r="1180" spans="80:85" ht="18.75" x14ac:dyDescent="0.25">
      <c r="CB1180" s="13"/>
      <c r="CC1180" s="14"/>
      <c r="CD1180" s="6"/>
      <c r="CE1180" s="15"/>
      <c r="CF1180" s="16"/>
      <c r="CG1180" s="16"/>
    </row>
    <row r="1181" spans="80:85" ht="18.75" x14ac:dyDescent="0.25">
      <c r="CB1181" s="13"/>
      <c r="CC1181" s="14"/>
      <c r="CD1181" s="6"/>
      <c r="CE1181" s="15"/>
      <c r="CF1181" s="16"/>
      <c r="CG1181" s="16"/>
    </row>
    <row r="1182" spans="80:85" ht="18.75" x14ac:dyDescent="0.25">
      <c r="CB1182" s="13"/>
      <c r="CC1182" s="14"/>
      <c r="CD1182" s="6"/>
      <c r="CE1182" s="15"/>
      <c r="CF1182" s="16"/>
      <c r="CG1182" s="16"/>
    </row>
    <row r="1183" spans="80:85" ht="18.75" x14ac:dyDescent="0.25">
      <c r="CB1183" s="13"/>
      <c r="CC1183" s="14"/>
      <c r="CD1183" s="6"/>
      <c r="CE1183" s="15"/>
      <c r="CF1183" s="16"/>
      <c r="CG1183" s="16"/>
    </row>
    <row r="1184" spans="80:85" ht="18.75" x14ac:dyDescent="0.25">
      <c r="CB1184" s="13"/>
      <c r="CC1184" s="14"/>
      <c r="CD1184" s="6"/>
      <c r="CE1184" s="15"/>
      <c r="CF1184" s="16"/>
      <c r="CG1184" s="16"/>
    </row>
    <row r="1185" spans="80:85" ht="18.75" x14ac:dyDescent="0.25">
      <c r="CB1185" s="13"/>
      <c r="CC1185" s="14"/>
      <c r="CD1185" s="6"/>
      <c r="CE1185" s="15"/>
      <c r="CF1185" s="16"/>
      <c r="CG1185" s="16"/>
    </row>
    <row r="1186" spans="80:85" ht="18.75" x14ac:dyDescent="0.25">
      <c r="CB1186" s="13"/>
      <c r="CC1186" s="14"/>
      <c r="CD1186" s="6"/>
      <c r="CE1186" s="15"/>
      <c r="CF1186" s="16"/>
      <c r="CG1186" s="16"/>
    </row>
    <row r="1187" spans="80:85" ht="18.75" x14ac:dyDescent="0.25">
      <c r="CB1187" s="13"/>
      <c r="CC1187" s="14"/>
      <c r="CD1187" s="6"/>
      <c r="CE1187" s="15"/>
      <c r="CF1187" s="16"/>
      <c r="CG1187" s="16"/>
    </row>
    <row r="1188" spans="80:85" ht="18.75" x14ac:dyDescent="0.25">
      <c r="CB1188" s="13"/>
      <c r="CC1188" s="14"/>
      <c r="CD1188" s="6"/>
      <c r="CE1188" s="15"/>
      <c r="CF1188" s="16"/>
      <c r="CG1188" s="16"/>
    </row>
    <row r="1189" spans="80:85" ht="18.75" x14ac:dyDescent="0.25">
      <c r="CB1189" s="13"/>
      <c r="CC1189" s="14"/>
      <c r="CD1189" s="6"/>
      <c r="CE1189" s="15"/>
      <c r="CF1189" s="16"/>
      <c r="CG1189" s="16"/>
    </row>
    <row r="1190" spans="80:85" ht="18.75" x14ac:dyDescent="0.25">
      <c r="CB1190" s="13"/>
      <c r="CC1190" s="14"/>
      <c r="CD1190" s="6"/>
      <c r="CE1190" s="15"/>
      <c r="CF1190" s="16"/>
      <c r="CG1190" s="16"/>
    </row>
    <row r="1191" spans="80:85" ht="18.75" x14ac:dyDescent="0.25">
      <c r="CB1191" s="13"/>
      <c r="CC1191" s="14"/>
      <c r="CD1191" s="6"/>
      <c r="CE1191" s="15"/>
      <c r="CF1191" s="16"/>
      <c r="CG1191" s="16"/>
    </row>
    <row r="1192" spans="80:85" ht="18.75" x14ac:dyDescent="0.25">
      <c r="CB1192" s="13"/>
      <c r="CC1192" s="14"/>
      <c r="CD1192" s="6"/>
      <c r="CE1192" s="15"/>
      <c r="CF1192" s="16"/>
      <c r="CG1192" s="16"/>
    </row>
    <row r="1193" spans="80:85" ht="18.75" x14ac:dyDescent="0.25">
      <c r="CB1193" s="13"/>
      <c r="CC1193" s="14"/>
      <c r="CD1193" s="6"/>
      <c r="CE1193" s="15"/>
      <c r="CF1193" s="16"/>
      <c r="CG1193" s="16"/>
    </row>
    <row r="1194" spans="80:85" ht="18.75" x14ac:dyDescent="0.25">
      <c r="CB1194" s="13"/>
      <c r="CC1194" s="14"/>
      <c r="CD1194" s="6"/>
      <c r="CE1194" s="15"/>
      <c r="CF1194" s="16"/>
      <c r="CG1194" s="16"/>
    </row>
    <row r="1195" spans="80:85" ht="18.75" x14ac:dyDescent="0.25">
      <c r="CB1195" s="13"/>
      <c r="CC1195" s="14"/>
      <c r="CD1195" s="6"/>
      <c r="CE1195" s="15"/>
      <c r="CF1195" s="16"/>
      <c r="CG1195" s="16"/>
    </row>
    <row r="1196" spans="80:85" ht="18.75" x14ac:dyDescent="0.25">
      <c r="CB1196" s="13"/>
      <c r="CC1196" s="14"/>
      <c r="CD1196" s="6"/>
      <c r="CE1196" s="15"/>
      <c r="CF1196" s="16"/>
      <c r="CG1196" s="16"/>
    </row>
    <row r="1197" spans="80:85" ht="18.75" x14ac:dyDescent="0.25">
      <c r="CB1197" s="13"/>
      <c r="CC1197" s="14"/>
      <c r="CD1197" s="6"/>
      <c r="CE1197" s="15"/>
      <c r="CF1197" s="16"/>
      <c r="CG1197" s="16"/>
    </row>
    <row r="1198" spans="80:85" ht="18.75" x14ac:dyDescent="0.25">
      <c r="CB1198" s="13"/>
      <c r="CC1198" s="14"/>
      <c r="CD1198" s="6"/>
      <c r="CE1198" s="15"/>
      <c r="CF1198" s="16"/>
      <c r="CG1198" s="16"/>
    </row>
    <row r="1199" spans="80:85" ht="18.75" x14ac:dyDescent="0.25">
      <c r="CB1199" s="13"/>
      <c r="CC1199" s="14"/>
      <c r="CD1199" s="6"/>
      <c r="CE1199" s="15"/>
      <c r="CF1199" s="16"/>
      <c r="CG1199" s="16"/>
    </row>
    <row r="1200" spans="80:85" ht="18.75" x14ac:dyDescent="0.25">
      <c r="CB1200" s="13"/>
      <c r="CC1200" s="14"/>
      <c r="CD1200" s="6"/>
      <c r="CE1200" s="15"/>
      <c r="CF1200" s="16"/>
      <c r="CG1200" s="16"/>
    </row>
    <row r="1201" spans="80:85" ht="18.75" x14ac:dyDescent="0.25">
      <c r="CB1201" s="13"/>
      <c r="CC1201" s="14"/>
      <c r="CD1201" s="6"/>
      <c r="CE1201" s="15"/>
      <c r="CF1201" s="16"/>
      <c r="CG1201" s="16"/>
    </row>
    <row r="1202" spans="80:85" ht="18.75" x14ac:dyDescent="0.25">
      <c r="CB1202" s="13"/>
      <c r="CC1202" s="14"/>
      <c r="CD1202" s="6"/>
      <c r="CE1202" s="15"/>
      <c r="CF1202" s="16"/>
      <c r="CG1202" s="16"/>
    </row>
    <row r="1203" spans="80:85" ht="18.75" x14ac:dyDescent="0.25">
      <c r="CB1203" s="13"/>
      <c r="CC1203" s="14"/>
      <c r="CE1203" s="15"/>
      <c r="CF1203" s="175"/>
      <c r="CG1203" s="175"/>
    </row>
    <row r="1204" spans="80:85" ht="18.75" x14ac:dyDescent="0.25">
      <c r="CB1204" s="13"/>
      <c r="CC1204" s="14"/>
      <c r="CE1204" s="15"/>
      <c r="CF1204" s="175"/>
      <c r="CG1204" s="175"/>
    </row>
    <row r="1205" spans="80:85" ht="18.75" x14ac:dyDescent="0.25">
      <c r="CB1205" s="13"/>
      <c r="CC1205" s="14"/>
      <c r="CE1205" s="15"/>
      <c r="CF1205" s="175"/>
      <c r="CG1205" s="175"/>
    </row>
    <row r="1206" spans="80:85" ht="18.75" x14ac:dyDescent="0.25">
      <c r="CB1206" s="13"/>
      <c r="CC1206" s="14"/>
      <c r="CE1206" s="15"/>
      <c r="CF1206" s="175"/>
      <c r="CG1206" s="175"/>
    </row>
    <row r="1207" spans="80:85" ht="18.75" x14ac:dyDescent="0.25">
      <c r="CB1207" s="13"/>
      <c r="CC1207" s="14"/>
      <c r="CE1207" s="15"/>
      <c r="CF1207" s="175"/>
      <c r="CG1207" s="175"/>
    </row>
    <row r="1208" spans="80:85" ht="18.75" x14ac:dyDescent="0.25">
      <c r="CB1208" s="13"/>
      <c r="CC1208" s="14"/>
      <c r="CE1208" s="15"/>
      <c r="CF1208" s="175"/>
      <c r="CG1208" s="175"/>
    </row>
    <row r="1209" spans="80:85" ht="18.75" x14ac:dyDescent="0.25">
      <c r="CB1209" s="13"/>
      <c r="CC1209" s="14"/>
      <c r="CE1209" s="15"/>
      <c r="CF1209" s="175"/>
      <c r="CG1209" s="175"/>
    </row>
    <row r="1210" spans="80:85" ht="18.75" x14ac:dyDescent="0.25">
      <c r="CB1210" s="13"/>
      <c r="CC1210" s="14"/>
      <c r="CE1210" s="15"/>
      <c r="CF1210" s="175"/>
      <c r="CG1210" s="175"/>
    </row>
    <row r="1211" spans="80:85" ht="18.75" x14ac:dyDescent="0.25">
      <c r="CB1211" s="13"/>
      <c r="CC1211" s="14"/>
      <c r="CE1211" s="15"/>
      <c r="CF1211" s="175"/>
      <c r="CG1211" s="175"/>
    </row>
    <row r="1212" spans="80:85" ht="18.75" x14ac:dyDescent="0.25">
      <c r="CB1212" s="13"/>
      <c r="CC1212" s="14"/>
      <c r="CE1212" s="15"/>
      <c r="CF1212" s="175"/>
      <c r="CG1212" s="175"/>
    </row>
    <row r="1213" spans="80:85" ht="18.75" x14ac:dyDescent="0.25">
      <c r="CB1213" s="13"/>
      <c r="CC1213" s="14"/>
      <c r="CE1213" s="15"/>
      <c r="CF1213" s="175"/>
      <c r="CG1213" s="175"/>
    </row>
    <row r="1214" spans="80:85" ht="18.75" x14ac:dyDescent="0.25">
      <c r="CB1214" s="13"/>
      <c r="CC1214" s="14"/>
      <c r="CE1214" s="15"/>
      <c r="CF1214" s="175"/>
      <c r="CG1214" s="175"/>
    </row>
    <row r="1215" spans="80:85" ht="18.75" x14ac:dyDescent="0.25">
      <c r="CB1215" s="13"/>
      <c r="CC1215" s="14"/>
      <c r="CE1215" s="15"/>
      <c r="CF1215" s="175"/>
      <c r="CG1215" s="175"/>
    </row>
    <row r="1216" spans="80:85" ht="18.75" x14ac:dyDescent="0.25">
      <c r="CB1216" s="13"/>
      <c r="CC1216" s="14"/>
      <c r="CE1216" s="15"/>
      <c r="CF1216" s="175"/>
      <c r="CG1216" s="175"/>
    </row>
    <row r="1217" spans="80:85" ht="18.75" x14ac:dyDescent="0.25">
      <c r="CB1217" s="13"/>
      <c r="CC1217" s="14"/>
      <c r="CE1217" s="15"/>
      <c r="CF1217" s="175"/>
      <c r="CG1217" s="175"/>
    </row>
    <row r="1218" spans="80:85" ht="18.75" x14ac:dyDescent="0.25">
      <c r="CB1218" s="13"/>
      <c r="CC1218" s="14"/>
      <c r="CE1218" s="15"/>
      <c r="CF1218" s="175"/>
      <c r="CG1218" s="175"/>
    </row>
    <row r="1219" spans="80:85" ht="18.75" x14ac:dyDescent="0.25">
      <c r="CB1219" s="13"/>
      <c r="CC1219" s="14"/>
      <c r="CE1219" s="15"/>
      <c r="CF1219" s="175"/>
      <c r="CG1219" s="175"/>
    </row>
    <row r="1220" spans="80:85" ht="18.75" x14ac:dyDescent="0.25">
      <c r="CB1220" s="13"/>
      <c r="CC1220" s="14"/>
      <c r="CE1220" s="15"/>
      <c r="CF1220" s="175"/>
      <c r="CG1220" s="175"/>
    </row>
    <row r="1221" spans="80:85" ht="18.75" x14ac:dyDescent="0.25">
      <c r="CB1221" s="13"/>
      <c r="CC1221" s="14"/>
      <c r="CE1221" s="15"/>
      <c r="CF1221" s="175"/>
      <c r="CG1221" s="175"/>
    </row>
    <row r="1222" spans="80:85" ht="18.75" x14ac:dyDescent="0.25">
      <c r="CB1222" s="13"/>
      <c r="CC1222" s="14"/>
      <c r="CE1222" s="15"/>
      <c r="CF1222" s="175"/>
      <c r="CG1222" s="175"/>
    </row>
    <row r="1223" spans="80:85" ht="18.75" x14ac:dyDescent="0.25">
      <c r="CB1223" s="13"/>
      <c r="CC1223" s="14"/>
      <c r="CE1223" s="15"/>
      <c r="CF1223" s="175"/>
      <c r="CG1223" s="175"/>
    </row>
    <row r="1224" spans="80:85" ht="18.75" x14ac:dyDescent="0.25">
      <c r="CB1224" s="13"/>
      <c r="CC1224" s="14"/>
      <c r="CE1224" s="15"/>
      <c r="CF1224" s="175"/>
      <c r="CG1224" s="175"/>
    </row>
    <row r="1225" spans="80:85" ht="18.75" x14ac:dyDescent="0.25">
      <c r="CB1225" s="13"/>
      <c r="CC1225" s="14"/>
      <c r="CE1225" s="15"/>
      <c r="CF1225" s="175"/>
      <c r="CG1225" s="175"/>
    </row>
    <row r="1226" spans="80:85" ht="18.75" x14ac:dyDescent="0.25">
      <c r="CB1226" s="13"/>
      <c r="CC1226" s="14"/>
      <c r="CE1226" s="15"/>
      <c r="CF1226" s="175"/>
      <c r="CG1226" s="175"/>
    </row>
    <row r="1227" spans="80:85" ht="18.75" x14ac:dyDescent="0.25">
      <c r="CB1227" s="13"/>
      <c r="CC1227" s="14"/>
      <c r="CE1227" s="15"/>
      <c r="CF1227" s="175"/>
      <c r="CG1227" s="175"/>
    </row>
    <row r="1228" spans="80:85" ht="18.75" x14ac:dyDescent="0.25">
      <c r="CB1228" s="13"/>
      <c r="CC1228" s="14"/>
      <c r="CE1228" s="15"/>
      <c r="CF1228" s="175"/>
      <c r="CG1228" s="175"/>
    </row>
    <row r="1229" spans="80:85" ht="18.75" x14ac:dyDescent="0.25">
      <c r="CB1229" s="13"/>
      <c r="CC1229" s="14"/>
      <c r="CE1229" s="15"/>
      <c r="CF1229" s="175"/>
      <c r="CG1229" s="175"/>
    </row>
    <row r="1230" spans="80:85" ht="18.75" x14ac:dyDescent="0.25">
      <c r="CB1230" s="13"/>
      <c r="CC1230" s="14"/>
      <c r="CE1230" s="15"/>
      <c r="CF1230" s="175"/>
      <c r="CG1230" s="175"/>
    </row>
    <row r="1231" spans="80:85" ht="18.75" x14ac:dyDescent="0.25">
      <c r="CB1231" s="13"/>
      <c r="CC1231" s="14"/>
      <c r="CE1231" s="15"/>
      <c r="CF1231" s="175"/>
      <c r="CG1231" s="175"/>
    </row>
    <row r="1232" spans="80:85" ht="18.75" x14ac:dyDescent="0.25">
      <c r="CB1232" s="13"/>
      <c r="CC1232" s="14"/>
      <c r="CE1232" s="15"/>
      <c r="CF1232" s="175"/>
      <c r="CG1232" s="175"/>
    </row>
    <row r="1233" spans="80:85" ht="18.75" x14ac:dyDescent="0.25">
      <c r="CB1233" s="13"/>
      <c r="CC1233" s="14"/>
      <c r="CE1233" s="15"/>
      <c r="CF1233" s="175"/>
      <c r="CG1233" s="175"/>
    </row>
    <row r="1234" spans="80:85" ht="18.75" x14ac:dyDescent="0.25">
      <c r="CB1234" s="13"/>
      <c r="CC1234" s="14"/>
      <c r="CE1234" s="15"/>
      <c r="CF1234" s="175"/>
      <c r="CG1234" s="175"/>
    </row>
    <row r="1235" spans="80:85" ht="18.75" x14ac:dyDescent="0.25">
      <c r="CB1235" s="13"/>
      <c r="CC1235" s="14"/>
      <c r="CE1235" s="15"/>
      <c r="CF1235" s="175"/>
      <c r="CG1235" s="175"/>
    </row>
    <row r="1236" spans="80:85" ht="18.75" x14ac:dyDescent="0.25">
      <c r="CB1236" s="13"/>
      <c r="CC1236" s="14"/>
      <c r="CE1236" s="15"/>
      <c r="CF1236" s="175"/>
      <c r="CG1236" s="175"/>
    </row>
    <row r="1237" spans="80:85" ht="18.75" x14ac:dyDescent="0.25">
      <c r="CB1237" s="13"/>
      <c r="CC1237" s="14"/>
      <c r="CE1237" s="15"/>
      <c r="CF1237" s="175"/>
      <c r="CG1237" s="175"/>
    </row>
    <row r="1238" spans="80:85" ht="18.75" x14ac:dyDescent="0.25">
      <c r="CB1238" s="13"/>
      <c r="CC1238" s="14"/>
      <c r="CE1238" s="15"/>
      <c r="CF1238" s="175"/>
      <c r="CG1238" s="175"/>
    </row>
    <row r="1239" spans="80:85" ht="18.75" x14ac:dyDescent="0.25">
      <c r="CB1239" s="13"/>
      <c r="CC1239" s="14"/>
      <c r="CE1239" s="15"/>
      <c r="CF1239" s="175"/>
      <c r="CG1239" s="175"/>
    </row>
    <row r="1240" spans="80:85" ht="18.75" x14ac:dyDescent="0.25">
      <c r="CB1240" s="13"/>
      <c r="CC1240" s="14"/>
      <c r="CE1240" s="15"/>
      <c r="CF1240" s="175"/>
      <c r="CG1240" s="175"/>
    </row>
    <row r="1241" spans="80:85" ht="18.75" x14ac:dyDescent="0.25">
      <c r="CB1241" s="13"/>
      <c r="CC1241" s="14"/>
      <c r="CE1241" s="15"/>
      <c r="CF1241" s="175"/>
      <c r="CG1241" s="175"/>
    </row>
    <row r="1242" spans="80:85" ht="18.75" x14ac:dyDescent="0.25">
      <c r="CB1242" s="13"/>
      <c r="CC1242" s="14"/>
      <c r="CE1242" s="15"/>
      <c r="CF1242" s="175"/>
      <c r="CG1242" s="175"/>
    </row>
    <row r="1243" spans="80:85" ht="18.75" x14ac:dyDescent="0.25">
      <c r="CB1243" s="13"/>
      <c r="CC1243" s="14"/>
      <c r="CE1243" s="15"/>
      <c r="CF1243" s="175"/>
      <c r="CG1243" s="175"/>
    </row>
    <row r="1244" spans="80:85" ht="18.75" x14ac:dyDescent="0.25">
      <c r="CB1244" s="13"/>
      <c r="CC1244" s="14"/>
      <c r="CE1244" s="15"/>
      <c r="CF1244" s="175"/>
      <c r="CG1244" s="175"/>
    </row>
    <row r="1245" spans="80:85" ht="18.75" x14ac:dyDescent="0.25">
      <c r="CB1245" s="13"/>
      <c r="CC1245" s="14"/>
      <c r="CE1245" s="15"/>
      <c r="CF1245" s="175"/>
      <c r="CG1245" s="175"/>
    </row>
    <row r="1246" spans="80:85" ht="18.75" x14ac:dyDescent="0.25">
      <c r="CB1246" s="13"/>
      <c r="CC1246" s="14"/>
      <c r="CE1246" s="15"/>
      <c r="CF1246" s="175"/>
      <c r="CG1246" s="175"/>
    </row>
    <row r="1247" spans="80:85" ht="18.75" x14ac:dyDescent="0.25">
      <c r="CB1247" s="13"/>
      <c r="CC1247" s="14"/>
      <c r="CE1247" s="15"/>
      <c r="CF1247" s="175"/>
      <c r="CG1247" s="175"/>
    </row>
    <row r="1248" spans="80:85" ht="18.75" x14ac:dyDescent="0.25">
      <c r="CB1248" s="13"/>
      <c r="CC1248" s="14"/>
      <c r="CE1248" s="15"/>
      <c r="CF1248" s="175"/>
      <c r="CG1248" s="175"/>
    </row>
    <row r="1249" spans="80:85" ht="18.75" x14ac:dyDescent="0.25">
      <c r="CB1249" s="13"/>
      <c r="CC1249" s="14"/>
      <c r="CE1249" s="15"/>
      <c r="CF1249" s="175"/>
      <c r="CG1249" s="175"/>
    </row>
    <row r="1250" spans="80:85" ht="18.75" x14ac:dyDescent="0.25">
      <c r="CB1250" s="13"/>
      <c r="CC1250" s="14"/>
      <c r="CE1250" s="15"/>
      <c r="CF1250" s="175"/>
      <c r="CG1250" s="175"/>
    </row>
    <row r="1251" spans="80:85" ht="18.75" x14ac:dyDescent="0.25">
      <c r="CB1251" s="13"/>
      <c r="CC1251" s="14"/>
      <c r="CE1251" s="15"/>
      <c r="CF1251" s="175"/>
      <c r="CG1251" s="175"/>
    </row>
    <row r="1252" spans="80:85" ht="18.75" x14ac:dyDescent="0.25">
      <c r="CB1252" s="13"/>
      <c r="CC1252" s="14"/>
      <c r="CE1252" s="15"/>
      <c r="CF1252" s="175"/>
      <c r="CG1252" s="175"/>
    </row>
    <row r="1253" spans="80:85" ht="18.75" x14ac:dyDescent="0.25">
      <c r="CB1253" s="13"/>
      <c r="CC1253" s="14"/>
      <c r="CE1253" s="15"/>
      <c r="CF1253" s="175"/>
      <c r="CG1253" s="175"/>
    </row>
    <row r="1254" spans="80:85" ht="18.75" x14ac:dyDescent="0.25">
      <c r="CB1254" s="13"/>
      <c r="CC1254" s="14"/>
      <c r="CE1254" s="15"/>
      <c r="CF1254" s="175"/>
      <c r="CG1254" s="175"/>
    </row>
    <row r="1255" spans="80:85" ht="18.75" x14ac:dyDescent="0.25">
      <c r="CB1255" s="13"/>
      <c r="CC1255" s="14"/>
      <c r="CE1255" s="15"/>
      <c r="CF1255" s="175"/>
      <c r="CG1255" s="175"/>
    </row>
    <row r="1256" spans="80:85" ht="18.75" x14ac:dyDescent="0.25">
      <c r="CB1256" s="13"/>
      <c r="CC1256" s="14"/>
      <c r="CE1256" s="15"/>
      <c r="CF1256" s="175"/>
      <c r="CG1256" s="175"/>
    </row>
    <row r="1257" spans="80:85" ht="18.75" x14ac:dyDescent="0.25">
      <c r="CB1257" s="13"/>
      <c r="CC1257" s="14"/>
      <c r="CE1257" s="15"/>
      <c r="CF1257" s="175"/>
      <c r="CG1257" s="175"/>
    </row>
    <row r="1258" spans="80:85" ht="18.75" x14ac:dyDescent="0.25">
      <c r="CB1258" s="13"/>
      <c r="CC1258" s="14"/>
      <c r="CE1258" s="15"/>
      <c r="CF1258" s="175"/>
      <c r="CG1258" s="175"/>
    </row>
    <row r="1259" spans="80:85" ht="18.75" x14ac:dyDescent="0.25">
      <c r="CB1259" s="13"/>
      <c r="CC1259" s="14"/>
      <c r="CE1259" s="15"/>
      <c r="CF1259" s="175"/>
      <c r="CG1259" s="175"/>
    </row>
    <row r="1260" spans="80:85" ht="18.75" x14ac:dyDescent="0.25">
      <c r="CB1260" s="13"/>
      <c r="CC1260" s="14"/>
      <c r="CE1260" s="15"/>
      <c r="CF1260" s="175"/>
      <c r="CG1260" s="175"/>
    </row>
    <row r="1261" spans="80:85" ht="18.75" x14ac:dyDescent="0.25">
      <c r="CB1261" s="13"/>
      <c r="CC1261" s="14"/>
      <c r="CE1261" s="15"/>
      <c r="CF1261" s="175"/>
      <c r="CG1261" s="175"/>
    </row>
    <row r="1262" spans="80:85" ht="18.75" x14ac:dyDescent="0.25">
      <c r="CB1262" s="13"/>
      <c r="CC1262" s="14"/>
      <c r="CE1262" s="15"/>
      <c r="CF1262" s="175"/>
      <c r="CG1262" s="175"/>
    </row>
    <row r="1263" spans="80:85" ht="18.75" x14ac:dyDescent="0.25">
      <c r="CB1263" s="13"/>
      <c r="CC1263" s="14"/>
      <c r="CE1263" s="15"/>
      <c r="CF1263" s="175"/>
      <c r="CG1263" s="175"/>
    </row>
    <row r="1264" spans="80:85" ht="18.75" x14ac:dyDescent="0.25">
      <c r="CB1264" s="13"/>
      <c r="CC1264" s="14"/>
      <c r="CE1264" s="15"/>
      <c r="CF1264" s="175"/>
      <c r="CG1264" s="175"/>
    </row>
    <row r="1265" spans="80:85" ht="18.75" x14ac:dyDescent="0.25">
      <c r="CB1265" s="13"/>
      <c r="CC1265" s="14"/>
      <c r="CE1265" s="15"/>
      <c r="CF1265" s="175"/>
      <c r="CG1265" s="175"/>
    </row>
    <row r="1266" spans="80:85" ht="18.75" x14ac:dyDescent="0.25">
      <c r="CB1266" s="13"/>
      <c r="CC1266" s="14"/>
      <c r="CE1266" s="15"/>
      <c r="CF1266" s="175"/>
      <c r="CG1266" s="175"/>
    </row>
    <row r="1267" spans="80:85" ht="18.75" x14ac:dyDescent="0.25">
      <c r="CB1267" s="13"/>
      <c r="CC1267" s="14"/>
      <c r="CE1267" s="15"/>
      <c r="CF1267" s="175"/>
      <c r="CG1267" s="175"/>
    </row>
    <row r="1268" spans="80:85" ht="18.75" x14ac:dyDescent="0.25">
      <c r="CB1268" s="13"/>
      <c r="CC1268" s="14"/>
      <c r="CE1268" s="15"/>
      <c r="CF1268" s="175"/>
      <c r="CG1268" s="175"/>
    </row>
    <row r="1269" spans="80:85" ht="18.75" x14ac:dyDescent="0.25">
      <c r="CB1269" s="13"/>
      <c r="CC1269" s="14"/>
      <c r="CE1269" s="15"/>
      <c r="CF1269" s="175"/>
      <c r="CG1269" s="175"/>
    </row>
    <row r="1270" spans="80:85" ht="18.75" x14ac:dyDescent="0.25">
      <c r="CB1270" s="13"/>
      <c r="CC1270" s="14"/>
      <c r="CE1270" s="15"/>
      <c r="CF1270" s="175"/>
      <c r="CG1270" s="175"/>
    </row>
    <row r="1271" spans="80:85" ht="18.75" x14ac:dyDescent="0.25">
      <c r="CB1271" s="13"/>
      <c r="CC1271" s="14"/>
      <c r="CE1271" s="15"/>
      <c r="CF1271" s="175"/>
      <c r="CG1271" s="175"/>
    </row>
    <row r="1272" spans="80:85" ht="18.75" x14ac:dyDescent="0.25">
      <c r="CB1272" s="13"/>
      <c r="CC1272" s="14"/>
      <c r="CE1272" s="15"/>
      <c r="CF1272" s="175"/>
      <c r="CG1272" s="175"/>
    </row>
    <row r="1273" spans="80:85" ht="18.75" x14ac:dyDescent="0.25">
      <c r="CB1273" s="13"/>
      <c r="CC1273" s="14"/>
      <c r="CE1273" s="15"/>
      <c r="CF1273" s="175"/>
      <c r="CG1273" s="175"/>
    </row>
    <row r="1274" spans="80:85" ht="18.75" x14ac:dyDescent="0.25">
      <c r="CB1274" s="13"/>
      <c r="CC1274" s="14"/>
      <c r="CE1274" s="15"/>
      <c r="CF1274" s="175"/>
      <c r="CG1274" s="175"/>
    </row>
    <row r="1275" spans="80:85" ht="18.75" x14ac:dyDescent="0.25">
      <c r="CB1275" s="13"/>
      <c r="CC1275" s="14"/>
      <c r="CE1275" s="15"/>
      <c r="CF1275" s="175"/>
      <c r="CG1275" s="175"/>
    </row>
    <row r="1276" spans="80:85" ht="18.75" x14ac:dyDescent="0.25">
      <c r="CB1276" s="13"/>
      <c r="CC1276" s="14"/>
      <c r="CE1276" s="15"/>
      <c r="CF1276" s="175"/>
      <c r="CG1276" s="175"/>
    </row>
    <row r="1277" spans="80:85" ht="18.75" x14ac:dyDescent="0.25">
      <c r="CB1277" s="13"/>
      <c r="CC1277" s="14"/>
      <c r="CE1277" s="15"/>
      <c r="CF1277" s="175"/>
      <c r="CG1277" s="175"/>
    </row>
    <row r="1278" spans="80:85" ht="18.75" x14ac:dyDescent="0.25">
      <c r="CB1278" s="13"/>
      <c r="CC1278" s="14"/>
      <c r="CE1278" s="15"/>
      <c r="CF1278" s="175"/>
      <c r="CG1278" s="175"/>
    </row>
    <row r="1279" spans="80:85" ht="18.75" x14ac:dyDescent="0.25">
      <c r="CB1279" s="13"/>
      <c r="CC1279" s="14"/>
      <c r="CE1279" s="15"/>
      <c r="CF1279" s="175"/>
      <c r="CG1279" s="175"/>
    </row>
    <row r="1280" spans="80:85" ht="18.75" x14ac:dyDescent="0.25">
      <c r="CB1280" s="13"/>
      <c r="CC1280" s="14"/>
      <c r="CE1280" s="15"/>
      <c r="CF1280" s="175"/>
      <c r="CG1280" s="175"/>
    </row>
    <row r="1281" spans="80:85" ht="18.75" x14ac:dyDescent="0.25">
      <c r="CB1281" s="13"/>
      <c r="CC1281" s="14"/>
      <c r="CE1281" s="15"/>
      <c r="CF1281" s="175"/>
      <c r="CG1281" s="175"/>
    </row>
    <row r="1282" spans="80:85" ht="18.75" x14ac:dyDescent="0.25">
      <c r="CB1282" s="13"/>
      <c r="CC1282" s="14"/>
      <c r="CE1282" s="15"/>
      <c r="CF1282" s="175"/>
      <c r="CG1282" s="175"/>
    </row>
    <row r="1283" spans="80:85" ht="18.75" x14ac:dyDescent="0.25">
      <c r="CB1283" s="13"/>
      <c r="CC1283" s="14"/>
      <c r="CE1283" s="15"/>
      <c r="CF1283" s="175"/>
      <c r="CG1283" s="175"/>
    </row>
    <row r="1284" spans="80:85" ht="18.75" x14ac:dyDescent="0.25">
      <c r="CB1284" s="13"/>
      <c r="CC1284" s="14"/>
      <c r="CE1284" s="15"/>
      <c r="CF1284" s="175"/>
      <c r="CG1284" s="175"/>
    </row>
    <row r="1285" spans="80:85" ht="18.75" x14ac:dyDescent="0.25">
      <c r="CB1285" s="13"/>
      <c r="CC1285" s="14"/>
      <c r="CE1285" s="15"/>
      <c r="CF1285" s="175"/>
      <c r="CG1285" s="175"/>
    </row>
    <row r="1286" spans="80:85" ht="18.75" x14ac:dyDescent="0.25">
      <c r="CB1286" s="13"/>
      <c r="CC1286" s="14"/>
      <c r="CE1286" s="15"/>
      <c r="CF1286" s="175"/>
      <c r="CG1286" s="175"/>
    </row>
    <row r="1287" spans="80:85" ht="18.75" x14ac:dyDescent="0.25">
      <c r="CB1287" s="13"/>
      <c r="CC1287" s="14"/>
      <c r="CE1287" s="15"/>
      <c r="CF1287" s="175"/>
      <c r="CG1287" s="175"/>
    </row>
    <row r="1288" spans="80:85" ht="18.75" x14ac:dyDescent="0.25">
      <c r="CB1288" s="13"/>
      <c r="CC1288" s="14"/>
      <c r="CE1288" s="15"/>
      <c r="CF1288" s="175"/>
      <c r="CG1288" s="175"/>
    </row>
    <row r="1289" spans="80:85" ht="18.75" x14ac:dyDescent="0.25">
      <c r="CB1289" s="13"/>
      <c r="CC1289" s="14"/>
      <c r="CE1289" s="15"/>
      <c r="CF1289" s="175"/>
      <c r="CG1289" s="175"/>
    </row>
    <row r="1290" spans="80:85" ht="18.75" x14ac:dyDescent="0.25">
      <c r="CB1290" s="13"/>
      <c r="CC1290" s="14"/>
      <c r="CE1290" s="15"/>
      <c r="CF1290" s="175"/>
      <c r="CG1290" s="175"/>
    </row>
    <row r="1291" spans="80:85" ht="18.75" x14ac:dyDescent="0.25">
      <c r="CB1291" s="13"/>
      <c r="CC1291" s="14"/>
      <c r="CE1291" s="15"/>
      <c r="CF1291" s="175"/>
      <c r="CG1291" s="175"/>
    </row>
    <row r="1292" spans="80:85" ht="18.75" x14ac:dyDescent="0.25">
      <c r="CB1292" s="13"/>
      <c r="CC1292" s="14"/>
      <c r="CE1292" s="15"/>
      <c r="CF1292" s="175"/>
      <c r="CG1292" s="175"/>
    </row>
    <row r="1293" spans="80:85" ht="18.75" x14ac:dyDescent="0.25">
      <c r="CB1293" s="13"/>
      <c r="CC1293" s="14"/>
      <c r="CE1293" s="15"/>
      <c r="CF1293" s="175"/>
      <c r="CG1293" s="175"/>
    </row>
    <row r="1294" spans="80:85" ht="18.75" x14ac:dyDescent="0.25">
      <c r="CB1294" s="13"/>
      <c r="CC1294" s="14"/>
      <c r="CE1294" s="15"/>
      <c r="CF1294" s="175"/>
      <c r="CG1294" s="175"/>
    </row>
    <row r="1295" spans="80:85" ht="18.75" x14ac:dyDescent="0.25">
      <c r="CB1295" s="13"/>
      <c r="CC1295" s="14"/>
      <c r="CE1295" s="15"/>
      <c r="CF1295" s="175"/>
      <c r="CG1295" s="175"/>
    </row>
    <row r="1296" spans="80:85" ht="18.75" x14ac:dyDescent="0.25">
      <c r="CB1296" s="13"/>
      <c r="CC1296" s="14"/>
      <c r="CE1296" s="15"/>
      <c r="CF1296" s="175"/>
      <c r="CG1296" s="175"/>
    </row>
    <row r="1297" spans="80:85" ht="18.75" x14ac:dyDescent="0.25">
      <c r="CB1297" s="13"/>
      <c r="CC1297" s="14"/>
      <c r="CE1297" s="15"/>
      <c r="CF1297" s="175"/>
      <c r="CG1297" s="175"/>
    </row>
    <row r="1298" spans="80:85" ht="18.75" x14ac:dyDescent="0.25">
      <c r="CB1298" s="13"/>
      <c r="CC1298" s="14"/>
      <c r="CE1298" s="15"/>
      <c r="CF1298" s="175"/>
      <c r="CG1298" s="175"/>
    </row>
    <row r="1299" spans="80:85" ht="18.75" x14ac:dyDescent="0.25">
      <c r="CB1299" s="13"/>
      <c r="CC1299" s="14"/>
      <c r="CE1299" s="15"/>
      <c r="CF1299" s="175"/>
      <c r="CG1299" s="175"/>
    </row>
    <row r="1300" spans="80:85" ht="18.75" x14ac:dyDescent="0.25">
      <c r="CB1300" s="13"/>
      <c r="CC1300" s="14"/>
      <c r="CE1300" s="15"/>
      <c r="CF1300" s="175"/>
      <c r="CG1300" s="175"/>
    </row>
    <row r="1301" spans="80:85" ht="18.75" x14ac:dyDescent="0.25">
      <c r="CB1301" s="13"/>
      <c r="CC1301" s="14"/>
      <c r="CE1301" s="15"/>
      <c r="CF1301" s="175"/>
      <c r="CG1301" s="175"/>
    </row>
    <row r="1302" spans="80:85" ht="18.75" x14ac:dyDescent="0.25">
      <c r="CB1302" s="13"/>
      <c r="CC1302" s="14"/>
      <c r="CE1302" s="15"/>
      <c r="CF1302" s="175"/>
      <c r="CG1302" s="175"/>
    </row>
    <row r="1303" spans="80:85" ht="18.75" x14ac:dyDescent="0.25">
      <c r="CB1303" s="13"/>
      <c r="CC1303" s="14"/>
      <c r="CE1303" s="15"/>
      <c r="CF1303" s="175"/>
      <c r="CG1303" s="175"/>
    </row>
    <row r="1304" spans="80:85" ht="18.75" x14ac:dyDescent="0.25">
      <c r="CB1304" s="13"/>
      <c r="CC1304" s="14"/>
      <c r="CE1304" s="15"/>
      <c r="CF1304" s="175"/>
      <c r="CG1304" s="175"/>
    </row>
    <row r="1305" spans="80:85" ht="18.75" x14ac:dyDescent="0.25">
      <c r="CB1305" s="13"/>
      <c r="CC1305" s="14"/>
      <c r="CE1305" s="15"/>
      <c r="CF1305" s="175"/>
      <c r="CG1305" s="175"/>
    </row>
    <row r="1306" spans="80:85" ht="18.75" x14ac:dyDescent="0.25">
      <c r="CB1306" s="13"/>
      <c r="CC1306" s="14"/>
      <c r="CE1306" s="15"/>
      <c r="CF1306" s="175"/>
      <c r="CG1306" s="175"/>
    </row>
    <row r="1307" spans="80:85" ht="18.75" x14ac:dyDescent="0.25">
      <c r="CB1307" s="13"/>
      <c r="CC1307" s="14"/>
      <c r="CE1307" s="15"/>
      <c r="CF1307" s="175"/>
      <c r="CG1307" s="175"/>
    </row>
    <row r="1308" spans="80:85" ht="18.75" x14ac:dyDescent="0.25">
      <c r="CB1308" s="13"/>
      <c r="CC1308" s="14"/>
      <c r="CE1308" s="15"/>
      <c r="CF1308" s="175"/>
      <c r="CG1308" s="175"/>
    </row>
    <row r="1309" spans="80:85" ht="18.75" x14ac:dyDescent="0.25">
      <c r="CB1309" s="13"/>
      <c r="CC1309" s="14"/>
      <c r="CE1309" s="15"/>
      <c r="CF1309" s="175"/>
      <c r="CG1309" s="175"/>
    </row>
    <row r="1310" spans="80:85" ht="18.75" x14ac:dyDescent="0.25">
      <c r="CB1310" s="13"/>
      <c r="CC1310" s="14"/>
      <c r="CE1310" s="15"/>
      <c r="CF1310" s="175"/>
      <c r="CG1310" s="175"/>
    </row>
    <row r="1311" spans="80:85" ht="18.75" x14ac:dyDescent="0.25">
      <c r="CB1311" s="13"/>
      <c r="CC1311" s="14"/>
      <c r="CE1311" s="15"/>
      <c r="CF1311" s="175"/>
      <c r="CG1311" s="175"/>
    </row>
    <row r="1312" spans="80:85" ht="18.75" x14ac:dyDescent="0.25">
      <c r="CB1312" s="13"/>
      <c r="CC1312" s="14"/>
      <c r="CE1312" s="15"/>
      <c r="CF1312" s="175"/>
      <c r="CG1312" s="175"/>
    </row>
    <row r="1313" spans="80:85" ht="18.75" x14ac:dyDescent="0.25">
      <c r="CB1313" s="13"/>
      <c r="CC1313" s="14"/>
      <c r="CE1313" s="15"/>
      <c r="CF1313" s="175"/>
      <c r="CG1313" s="175"/>
    </row>
    <row r="1314" spans="80:85" ht="18.75" x14ac:dyDescent="0.25">
      <c r="CB1314" s="13"/>
      <c r="CC1314" s="14"/>
      <c r="CE1314" s="15"/>
      <c r="CF1314" s="175"/>
      <c r="CG1314" s="175"/>
    </row>
    <row r="1315" spans="80:85" ht="18.75" x14ac:dyDescent="0.25">
      <c r="CB1315" s="13"/>
      <c r="CC1315" s="14"/>
      <c r="CE1315" s="15"/>
      <c r="CF1315" s="175"/>
      <c r="CG1315" s="175"/>
    </row>
    <row r="1316" spans="80:85" ht="18.75" x14ac:dyDescent="0.25">
      <c r="CB1316" s="13"/>
      <c r="CC1316" s="14"/>
      <c r="CE1316" s="15"/>
      <c r="CF1316" s="175"/>
      <c r="CG1316" s="175"/>
    </row>
    <row r="1317" spans="80:85" ht="18.75" x14ac:dyDescent="0.25">
      <c r="CB1317" s="13"/>
      <c r="CC1317" s="14"/>
      <c r="CE1317" s="15"/>
      <c r="CF1317" s="175"/>
      <c r="CG1317" s="175"/>
    </row>
    <row r="1318" spans="80:85" ht="18.75" x14ac:dyDescent="0.25">
      <c r="CB1318" s="13"/>
      <c r="CC1318" s="14"/>
      <c r="CE1318" s="15"/>
      <c r="CF1318" s="175"/>
      <c r="CG1318" s="175"/>
    </row>
    <row r="1319" spans="80:85" ht="18.75" x14ac:dyDescent="0.25">
      <c r="CB1319" s="13"/>
      <c r="CC1319" s="14"/>
      <c r="CE1319" s="15"/>
      <c r="CF1319" s="175"/>
      <c r="CG1319" s="175"/>
    </row>
    <row r="1320" spans="80:85" ht="18.75" x14ac:dyDescent="0.25">
      <c r="CB1320" s="13"/>
      <c r="CC1320" s="14"/>
      <c r="CE1320" s="15"/>
      <c r="CF1320" s="175"/>
      <c r="CG1320" s="175"/>
    </row>
    <row r="1321" spans="80:85" ht="18.75" x14ac:dyDescent="0.25">
      <c r="CB1321" s="13"/>
      <c r="CC1321" s="14"/>
      <c r="CE1321" s="15"/>
      <c r="CF1321" s="175"/>
      <c r="CG1321" s="175"/>
    </row>
    <row r="1322" spans="80:85" ht="18.75" x14ac:dyDescent="0.25">
      <c r="CB1322" s="13"/>
      <c r="CC1322" s="14"/>
      <c r="CE1322" s="15"/>
      <c r="CF1322" s="175"/>
      <c r="CG1322" s="175"/>
    </row>
    <row r="1323" spans="80:85" ht="18.75" x14ac:dyDescent="0.25">
      <c r="CB1323" s="13"/>
      <c r="CC1323" s="14"/>
      <c r="CE1323" s="15"/>
      <c r="CF1323" s="175"/>
      <c r="CG1323" s="175"/>
    </row>
    <row r="1324" spans="80:85" ht="18.75" x14ac:dyDescent="0.25">
      <c r="CB1324" s="13"/>
      <c r="CC1324" s="14"/>
      <c r="CE1324" s="15"/>
      <c r="CF1324" s="175"/>
      <c r="CG1324" s="175"/>
    </row>
    <row r="1325" spans="80:85" ht="18.75" x14ac:dyDescent="0.25">
      <c r="CB1325" s="13"/>
      <c r="CC1325" s="14"/>
      <c r="CE1325" s="15"/>
      <c r="CF1325" s="175"/>
      <c r="CG1325" s="175"/>
    </row>
    <row r="1326" spans="80:85" ht="18.75" x14ac:dyDescent="0.25">
      <c r="CB1326" s="13"/>
      <c r="CC1326" s="14"/>
      <c r="CE1326" s="15"/>
      <c r="CF1326" s="175"/>
      <c r="CG1326" s="175"/>
    </row>
    <row r="1327" spans="80:85" ht="18.75" x14ac:dyDescent="0.25">
      <c r="CB1327" s="13"/>
      <c r="CC1327" s="14"/>
      <c r="CE1327" s="15"/>
      <c r="CF1327" s="175"/>
      <c r="CG1327" s="175"/>
    </row>
    <row r="1328" spans="80:85" ht="18.75" x14ac:dyDescent="0.25">
      <c r="CB1328" s="13"/>
      <c r="CC1328" s="14"/>
      <c r="CE1328" s="15"/>
      <c r="CF1328" s="175"/>
      <c r="CG1328" s="175"/>
    </row>
    <row r="1329" spans="80:85" ht="18.75" x14ac:dyDescent="0.25">
      <c r="CB1329" s="13"/>
      <c r="CC1329" s="14"/>
      <c r="CE1329" s="15"/>
      <c r="CF1329" s="175"/>
      <c r="CG1329" s="175"/>
    </row>
    <row r="1330" spans="80:85" ht="18.75" x14ac:dyDescent="0.25">
      <c r="CB1330" s="13"/>
      <c r="CC1330" s="14"/>
      <c r="CE1330" s="15"/>
      <c r="CF1330" s="175"/>
      <c r="CG1330" s="175"/>
    </row>
    <row r="1331" spans="80:85" ht="18.75" x14ac:dyDescent="0.25">
      <c r="CB1331" s="13"/>
      <c r="CC1331" s="14"/>
      <c r="CE1331" s="15"/>
      <c r="CF1331" s="175"/>
      <c r="CG1331" s="175"/>
    </row>
    <row r="1332" spans="80:85" ht="18.75" x14ac:dyDescent="0.25">
      <c r="CB1332" s="13"/>
      <c r="CC1332" s="14"/>
      <c r="CE1332" s="15"/>
      <c r="CF1332" s="175"/>
      <c r="CG1332" s="175"/>
    </row>
    <row r="1333" spans="80:85" ht="18.75" x14ac:dyDescent="0.25">
      <c r="CB1333" s="13"/>
      <c r="CC1333" s="14"/>
      <c r="CE1333" s="15"/>
      <c r="CF1333" s="175"/>
      <c r="CG1333" s="175"/>
    </row>
    <row r="1334" spans="80:85" ht="18.75" x14ac:dyDescent="0.25">
      <c r="CB1334" s="13"/>
      <c r="CC1334" s="14"/>
      <c r="CE1334" s="15"/>
      <c r="CF1334" s="175"/>
      <c r="CG1334" s="175"/>
    </row>
    <row r="1335" spans="80:85" ht="18.75" x14ac:dyDescent="0.25">
      <c r="CB1335" s="13"/>
      <c r="CC1335" s="14"/>
      <c r="CE1335" s="15"/>
      <c r="CF1335" s="175"/>
      <c r="CG1335" s="175"/>
    </row>
    <row r="1336" spans="80:85" ht="18.75" x14ac:dyDescent="0.25">
      <c r="CB1336" s="13"/>
      <c r="CC1336" s="14"/>
      <c r="CE1336" s="15"/>
      <c r="CF1336" s="175"/>
      <c r="CG1336" s="175"/>
    </row>
    <row r="1337" spans="80:85" ht="18.75" x14ac:dyDescent="0.25">
      <c r="CB1337" s="13"/>
      <c r="CC1337" s="14"/>
      <c r="CE1337" s="15"/>
      <c r="CF1337" s="175"/>
      <c r="CG1337" s="175"/>
    </row>
    <row r="1338" spans="80:85" ht="18.75" x14ac:dyDescent="0.25">
      <c r="CB1338" s="13"/>
      <c r="CC1338" s="14"/>
      <c r="CE1338" s="15"/>
      <c r="CF1338" s="175"/>
      <c r="CG1338" s="175"/>
    </row>
    <row r="1339" spans="80:85" ht="18.75" x14ac:dyDescent="0.25">
      <c r="CB1339" s="13"/>
      <c r="CC1339" s="14"/>
      <c r="CE1339" s="15"/>
      <c r="CF1339" s="175"/>
      <c r="CG1339" s="175"/>
    </row>
    <row r="1340" spans="80:85" ht="18.75" x14ac:dyDescent="0.25">
      <c r="CB1340" s="13"/>
      <c r="CC1340" s="14"/>
      <c r="CE1340" s="15"/>
      <c r="CF1340" s="175"/>
      <c r="CG1340" s="175"/>
    </row>
    <row r="1341" spans="80:85" ht="18.75" x14ac:dyDescent="0.25">
      <c r="CB1341" s="13"/>
      <c r="CC1341" s="14"/>
      <c r="CE1341" s="15"/>
      <c r="CF1341" s="175"/>
      <c r="CG1341" s="175"/>
    </row>
    <row r="1342" spans="80:85" ht="18.75" x14ac:dyDescent="0.25">
      <c r="CB1342" s="13"/>
      <c r="CC1342" s="14"/>
      <c r="CE1342" s="15"/>
      <c r="CF1342" s="175"/>
      <c r="CG1342" s="175"/>
    </row>
    <row r="1343" spans="80:85" ht="18.75" x14ac:dyDescent="0.25">
      <c r="CB1343" s="13"/>
      <c r="CC1343" s="14"/>
      <c r="CE1343" s="15"/>
      <c r="CF1343" s="175"/>
      <c r="CG1343" s="175"/>
    </row>
    <row r="1344" spans="80:85" ht="18.75" x14ac:dyDescent="0.25">
      <c r="CB1344" s="13"/>
      <c r="CC1344" s="14"/>
      <c r="CE1344" s="15"/>
      <c r="CF1344" s="175"/>
      <c r="CG1344" s="175"/>
    </row>
    <row r="1345" spans="80:85" ht="18.75" x14ac:dyDescent="0.25">
      <c r="CB1345" s="13"/>
      <c r="CC1345" s="14"/>
      <c r="CE1345" s="15"/>
      <c r="CF1345" s="175"/>
      <c r="CG1345" s="175"/>
    </row>
    <row r="1346" spans="80:85" ht="18.75" x14ac:dyDescent="0.25">
      <c r="CB1346" s="13"/>
      <c r="CC1346" s="14"/>
      <c r="CE1346" s="15"/>
      <c r="CF1346" s="175"/>
      <c r="CG1346" s="175"/>
    </row>
    <row r="1347" spans="80:85" ht="18.75" x14ac:dyDescent="0.25">
      <c r="CB1347" s="13"/>
      <c r="CC1347" s="14"/>
      <c r="CE1347" s="15"/>
      <c r="CF1347" s="175"/>
      <c r="CG1347" s="175"/>
    </row>
    <row r="1348" spans="80:85" ht="18.75" x14ac:dyDescent="0.25">
      <c r="CB1348" s="13"/>
      <c r="CC1348" s="14"/>
      <c r="CE1348" s="15"/>
      <c r="CF1348" s="175"/>
      <c r="CG1348" s="175"/>
    </row>
    <row r="1349" spans="80:85" ht="18.75" x14ac:dyDescent="0.25">
      <c r="CB1349" s="13"/>
      <c r="CC1349" s="14"/>
      <c r="CE1349" s="15"/>
      <c r="CF1349" s="175"/>
      <c r="CG1349" s="175"/>
    </row>
    <row r="1350" spans="80:85" ht="18.75" x14ac:dyDescent="0.25">
      <c r="CB1350" s="13"/>
      <c r="CC1350" s="14"/>
      <c r="CE1350" s="15"/>
      <c r="CF1350" s="175"/>
      <c r="CG1350" s="175"/>
    </row>
    <row r="1351" spans="80:85" ht="18.75" x14ac:dyDescent="0.25">
      <c r="CB1351" s="13"/>
      <c r="CC1351" s="14"/>
      <c r="CE1351" s="15"/>
      <c r="CF1351" s="175"/>
      <c r="CG1351" s="175"/>
    </row>
    <row r="1352" spans="80:85" ht="18.75" x14ac:dyDescent="0.25">
      <c r="CB1352" s="13"/>
      <c r="CC1352" s="14"/>
      <c r="CE1352" s="15"/>
      <c r="CF1352" s="175"/>
      <c r="CG1352" s="175"/>
    </row>
    <row r="1353" spans="80:85" ht="18.75" x14ac:dyDescent="0.25">
      <c r="CB1353" s="13"/>
      <c r="CC1353" s="14"/>
      <c r="CE1353" s="15"/>
      <c r="CF1353" s="175"/>
      <c r="CG1353" s="175"/>
    </row>
    <row r="1354" spans="80:85" ht="18.75" x14ac:dyDescent="0.25">
      <c r="CB1354" s="13"/>
      <c r="CC1354" s="14"/>
      <c r="CE1354" s="15"/>
      <c r="CF1354" s="175"/>
      <c r="CG1354" s="175"/>
    </row>
    <row r="1355" spans="80:85" ht="18.75" x14ac:dyDescent="0.25">
      <c r="CB1355" s="13"/>
      <c r="CC1355" s="14"/>
      <c r="CE1355" s="15"/>
      <c r="CF1355" s="175"/>
      <c r="CG1355" s="175"/>
    </row>
    <row r="1356" spans="80:85" ht="18.75" x14ac:dyDescent="0.25">
      <c r="CB1356" s="13"/>
      <c r="CC1356" s="14"/>
      <c r="CE1356" s="15"/>
      <c r="CF1356" s="175"/>
      <c r="CG1356" s="175"/>
    </row>
    <row r="1357" spans="80:85" ht="18.75" x14ac:dyDescent="0.25">
      <c r="CB1357" s="13"/>
      <c r="CC1357" s="14"/>
      <c r="CE1357" s="15"/>
      <c r="CF1357" s="175"/>
      <c r="CG1357" s="175"/>
    </row>
    <row r="1358" spans="80:85" ht="18.75" x14ac:dyDescent="0.25">
      <c r="CB1358" s="13"/>
      <c r="CC1358" s="14"/>
      <c r="CE1358" s="15"/>
      <c r="CF1358" s="175"/>
      <c r="CG1358" s="175"/>
    </row>
    <row r="1359" spans="80:85" ht="18.75" x14ac:dyDescent="0.25">
      <c r="CB1359" s="13"/>
      <c r="CC1359" s="14"/>
      <c r="CE1359" s="15"/>
      <c r="CF1359" s="175"/>
      <c r="CG1359" s="175"/>
    </row>
    <row r="1360" spans="80:85" ht="18.75" x14ac:dyDescent="0.25">
      <c r="CB1360" s="13"/>
      <c r="CC1360" s="14"/>
      <c r="CE1360" s="15"/>
      <c r="CF1360" s="175"/>
      <c r="CG1360" s="175"/>
    </row>
    <row r="1361" spans="80:85" ht="18.75" x14ac:dyDescent="0.25">
      <c r="CB1361" s="13"/>
      <c r="CC1361" s="14"/>
      <c r="CE1361" s="15"/>
      <c r="CF1361" s="175"/>
      <c r="CG1361" s="175"/>
    </row>
    <row r="1362" spans="80:85" ht="18.75" x14ac:dyDescent="0.25">
      <c r="CB1362" s="13"/>
      <c r="CC1362" s="14"/>
      <c r="CE1362" s="15"/>
      <c r="CF1362" s="175"/>
      <c r="CG1362" s="175"/>
    </row>
    <row r="1363" spans="80:85" ht="18.75" x14ac:dyDescent="0.25">
      <c r="CB1363" s="13"/>
      <c r="CC1363" s="14"/>
      <c r="CE1363" s="15"/>
      <c r="CF1363" s="175"/>
      <c r="CG1363" s="175"/>
    </row>
    <row r="1364" spans="80:85" ht="18.75" x14ac:dyDescent="0.25">
      <c r="CB1364" s="13"/>
      <c r="CC1364" s="14"/>
      <c r="CE1364" s="15"/>
      <c r="CF1364" s="175"/>
      <c r="CG1364" s="175"/>
    </row>
    <row r="1365" spans="80:85" ht="18.75" x14ac:dyDescent="0.25">
      <c r="CB1365" s="13"/>
      <c r="CC1365" s="14"/>
      <c r="CE1365" s="15"/>
      <c r="CF1365" s="175"/>
      <c r="CG1365" s="175"/>
    </row>
    <row r="1366" spans="80:85" ht="18.75" x14ac:dyDescent="0.25">
      <c r="CB1366" s="13"/>
      <c r="CC1366" s="14"/>
      <c r="CE1366" s="15"/>
      <c r="CF1366" s="175"/>
      <c r="CG1366" s="175"/>
    </row>
    <row r="1367" spans="80:85" ht="18.75" x14ac:dyDescent="0.25">
      <c r="CB1367" s="13"/>
      <c r="CC1367" s="14"/>
      <c r="CE1367" s="15"/>
      <c r="CF1367" s="175"/>
      <c r="CG1367" s="175"/>
    </row>
    <row r="1368" spans="80:85" ht="18.75" x14ac:dyDescent="0.25">
      <c r="CB1368" s="13"/>
      <c r="CC1368" s="14"/>
      <c r="CE1368" s="15"/>
      <c r="CF1368" s="175"/>
      <c r="CG1368" s="175"/>
    </row>
    <row r="1369" spans="80:85" ht="18.75" x14ac:dyDescent="0.25">
      <c r="CB1369" s="13"/>
      <c r="CC1369" s="14"/>
      <c r="CE1369" s="15"/>
      <c r="CF1369" s="175"/>
      <c r="CG1369" s="175"/>
    </row>
    <row r="1370" spans="80:85" ht="18.75" x14ac:dyDescent="0.25">
      <c r="CB1370" s="13"/>
      <c r="CC1370" s="14"/>
      <c r="CE1370" s="15"/>
      <c r="CF1370" s="175"/>
      <c r="CG1370" s="175"/>
    </row>
    <row r="1371" spans="80:85" ht="18.75" x14ac:dyDescent="0.25">
      <c r="CB1371" s="13"/>
      <c r="CC1371" s="14"/>
      <c r="CE1371" s="15"/>
      <c r="CF1371" s="175"/>
      <c r="CG1371" s="175"/>
    </row>
    <row r="1372" spans="80:85" ht="18.75" x14ac:dyDescent="0.25">
      <c r="CB1372" s="13"/>
      <c r="CC1372" s="14"/>
      <c r="CE1372" s="15"/>
      <c r="CF1372" s="175"/>
      <c r="CG1372" s="175"/>
    </row>
    <row r="1373" spans="80:85" ht="18.75" x14ac:dyDescent="0.25">
      <c r="CB1373" s="13"/>
      <c r="CC1373" s="14"/>
      <c r="CE1373" s="15"/>
      <c r="CF1373" s="175"/>
      <c r="CG1373" s="175"/>
    </row>
    <row r="1374" spans="80:85" ht="18.75" x14ac:dyDescent="0.25">
      <c r="CB1374" s="13"/>
      <c r="CC1374" s="14"/>
      <c r="CE1374" s="15"/>
      <c r="CF1374" s="175"/>
      <c r="CG1374" s="175"/>
    </row>
    <row r="1375" spans="80:85" ht="18.75" x14ac:dyDescent="0.25">
      <c r="CB1375" s="13"/>
      <c r="CC1375" s="14"/>
      <c r="CE1375" s="15"/>
      <c r="CF1375" s="175"/>
      <c r="CG1375" s="175"/>
    </row>
    <row r="1376" spans="80:85" ht="18.75" x14ac:dyDescent="0.25">
      <c r="CB1376" s="13"/>
      <c r="CC1376" s="14"/>
      <c r="CE1376" s="15"/>
      <c r="CF1376" s="175"/>
      <c r="CG1376" s="175"/>
    </row>
    <row r="1377" spans="80:85" ht="18.75" x14ac:dyDescent="0.25">
      <c r="CB1377" s="13"/>
      <c r="CC1377" s="14"/>
      <c r="CE1377" s="15"/>
      <c r="CF1377" s="175"/>
      <c r="CG1377" s="175"/>
    </row>
    <row r="1378" spans="80:85" ht="18.75" x14ac:dyDescent="0.25">
      <c r="CB1378" s="13"/>
      <c r="CC1378" s="14"/>
      <c r="CE1378" s="15"/>
      <c r="CF1378" s="175"/>
      <c r="CG1378" s="175"/>
    </row>
    <row r="1379" spans="80:85" ht="18.75" x14ac:dyDescent="0.25">
      <c r="CB1379" s="13"/>
      <c r="CC1379" s="14"/>
      <c r="CE1379" s="15"/>
      <c r="CF1379" s="175"/>
      <c r="CG1379" s="175"/>
    </row>
    <row r="1380" spans="80:85" ht="18.75" x14ac:dyDescent="0.25">
      <c r="CB1380" s="13"/>
      <c r="CC1380" s="14"/>
      <c r="CE1380" s="15"/>
      <c r="CF1380" s="175"/>
      <c r="CG1380" s="175"/>
    </row>
    <row r="1381" spans="80:85" ht="18.75" x14ac:dyDescent="0.25">
      <c r="CB1381" s="13"/>
      <c r="CC1381" s="14"/>
      <c r="CE1381" s="15"/>
      <c r="CF1381" s="175"/>
      <c r="CG1381" s="175"/>
    </row>
    <row r="1382" spans="80:85" ht="18.75" x14ac:dyDescent="0.25">
      <c r="CB1382" s="13"/>
      <c r="CC1382" s="14"/>
      <c r="CE1382" s="15"/>
      <c r="CF1382" s="175"/>
      <c r="CG1382" s="175"/>
    </row>
    <row r="1383" spans="80:85" ht="18.75" x14ac:dyDescent="0.25">
      <c r="CB1383" s="13"/>
      <c r="CC1383" s="14"/>
      <c r="CE1383" s="15"/>
      <c r="CF1383" s="175"/>
      <c r="CG1383" s="175"/>
    </row>
    <row r="1384" spans="80:85" ht="18.75" x14ac:dyDescent="0.25">
      <c r="CB1384" s="13"/>
      <c r="CC1384" s="14"/>
      <c r="CE1384" s="15"/>
      <c r="CF1384" s="175"/>
      <c r="CG1384" s="175"/>
    </row>
    <row r="1385" spans="80:85" ht="18.75" x14ac:dyDescent="0.25">
      <c r="CB1385" s="13"/>
      <c r="CC1385" s="14"/>
      <c r="CE1385" s="15"/>
      <c r="CF1385" s="175"/>
      <c r="CG1385" s="175"/>
    </row>
    <row r="1386" spans="80:85" ht="18.75" x14ac:dyDescent="0.25">
      <c r="CB1386" s="13"/>
      <c r="CC1386" s="14"/>
      <c r="CE1386" s="15"/>
      <c r="CF1386" s="175"/>
      <c r="CG1386" s="175"/>
    </row>
    <row r="1387" spans="80:85" ht="18.75" x14ac:dyDescent="0.25">
      <c r="CB1387" s="13"/>
      <c r="CC1387" s="14"/>
      <c r="CE1387" s="15"/>
      <c r="CF1387" s="175"/>
      <c r="CG1387" s="175"/>
    </row>
    <row r="1388" spans="80:85" ht="18.75" x14ac:dyDescent="0.25">
      <c r="CB1388" s="13"/>
      <c r="CC1388" s="14"/>
      <c r="CE1388" s="15"/>
      <c r="CF1388" s="175"/>
      <c r="CG1388" s="175"/>
    </row>
    <row r="1389" spans="80:85" ht="18.75" x14ac:dyDescent="0.25">
      <c r="CB1389" s="13"/>
      <c r="CC1389" s="14"/>
      <c r="CE1389" s="15"/>
      <c r="CF1389" s="175"/>
      <c r="CG1389" s="175"/>
    </row>
    <row r="1390" spans="80:85" ht="18.75" x14ac:dyDescent="0.25">
      <c r="CB1390" s="13"/>
      <c r="CC1390" s="14"/>
      <c r="CE1390" s="15"/>
      <c r="CF1390" s="175"/>
      <c r="CG1390" s="175"/>
    </row>
    <row r="1391" spans="80:85" ht="18.75" x14ac:dyDescent="0.25">
      <c r="CB1391" s="13"/>
      <c r="CC1391" s="14"/>
      <c r="CE1391" s="15"/>
      <c r="CF1391" s="175"/>
      <c r="CG1391" s="175"/>
    </row>
    <row r="1392" spans="80:85" ht="18.75" x14ac:dyDescent="0.25">
      <c r="CB1392" s="13"/>
      <c r="CC1392" s="14"/>
      <c r="CE1392" s="15"/>
      <c r="CF1392" s="175"/>
      <c r="CG1392" s="175"/>
    </row>
    <row r="1393" spans="80:85" ht="18.75" x14ac:dyDescent="0.25">
      <c r="CB1393" s="13"/>
      <c r="CC1393" s="14"/>
      <c r="CE1393" s="15"/>
      <c r="CF1393" s="175"/>
      <c r="CG1393" s="175"/>
    </row>
    <row r="1394" spans="80:85" ht="18.75" x14ac:dyDescent="0.25">
      <c r="CB1394" s="13"/>
      <c r="CC1394" s="14"/>
      <c r="CE1394" s="15"/>
      <c r="CF1394" s="175"/>
      <c r="CG1394" s="175"/>
    </row>
    <row r="1395" spans="80:85" ht="18.75" x14ac:dyDescent="0.25">
      <c r="CB1395" s="13"/>
      <c r="CC1395" s="14"/>
      <c r="CE1395" s="15"/>
      <c r="CF1395" s="175"/>
      <c r="CG1395" s="175"/>
    </row>
    <row r="1396" spans="80:85" ht="18.75" x14ac:dyDescent="0.25">
      <c r="CB1396" s="13"/>
      <c r="CC1396" s="14"/>
      <c r="CE1396" s="15"/>
      <c r="CF1396" s="175"/>
      <c r="CG1396" s="175"/>
    </row>
    <row r="1397" spans="80:85" ht="18.75" x14ac:dyDescent="0.25">
      <c r="CB1397" s="13"/>
      <c r="CC1397" s="14"/>
      <c r="CE1397" s="15"/>
      <c r="CF1397" s="175"/>
      <c r="CG1397" s="175"/>
    </row>
    <row r="1398" spans="80:85" ht="18.75" x14ac:dyDescent="0.25">
      <c r="CB1398" s="13"/>
      <c r="CC1398" s="14"/>
      <c r="CE1398" s="15"/>
      <c r="CF1398" s="175"/>
      <c r="CG1398" s="175"/>
    </row>
    <row r="1399" spans="80:85" ht="18.75" x14ac:dyDescent="0.25">
      <c r="CB1399" s="13"/>
      <c r="CC1399" s="14"/>
      <c r="CE1399" s="15"/>
      <c r="CF1399" s="175"/>
      <c r="CG1399" s="175"/>
    </row>
    <row r="1400" spans="80:85" ht="18.75" x14ac:dyDescent="0.25">
      <c r="CB1400" s="13"/>
      <c r="CC1400" s="14"/>
      <c r="CE1400" s="15"/>
    </row>
    <row r="1401" spans="80:85" ht="18.75" x14ac:dyDescent="0.25">
      <c r="CB1401" s="13"/>
      <c r="CC1401" s="14"/>
      <c r="CE1401" s="15"/>
    </row>
    <row r="1402" spans="80:85" ht="18.75" x14ac:dyDescent="0.25">
      <c r="CB1402" s="13"/>
      <c r="CC1402" s="14"/>
      <c r="CE1402" s="15"/>
    </row>
    <row r="1403" spans="80:85" ht="18.75" x14ac:dyDescent="0.25">
      <c r="CB1403" s="13"/>
      <c r="CC1403" s="14"/>
      <c r="CE1403" s="15"/>
    </row>
    <row r="1404" spans="80:85" ht="18.75" x14ac:dyDescent="0.25">
      <c r="CB1404" s="13"/>
      <c r="CC1404" s="14"/>
      <c r="CE1404" s="15"/>
    </row>
    <row r="1405" spans="80:85" ht="18.75" x14ac:dyDescent="0.25">
      <c r="CB1405" s="13"/>
      <c r="CC1405" s="14"/>
      <c r="CE1405" s="15"/>
    </row>
    <row r="1406" spans="80:85" ht="18.75" x14ac:dyDescent="0.25">
      <c r="CB1406" s="13"/>
      <c r="CC1406" s="14"/>
      <c r="CE1406" s="15"/>
    </row>
    <row r="1407" spans="80:85" ht="18.75" x14ac:dyDescent="0.25">
      <c r="CB1407" s="13"/>
      <c r="CC1407" s="14"/>
      <c r="CE1407" s="15"/>
    </row>
    <row r="1408" spans="80:85" ht="18.75" x14ac:dyDescent="0.25">
      <c r="CB1408" s="13"/>
      <c r="CC1408" s="14"/>
      <c r="CE1408" s="15"/>
    </row>
    <row r="1409" spans="80:83" ht="18.75" x14ac:dyDescent="0.25">
      <c r="CB1409" s="13"/>
      <c r="CC1409" s="14"/>
      <c r="CE1409" s="15"/>
    </row>
    <row r="1410" spans="80:83" ht="18.75" x14ac:dyDescent="0.25">
      <c r="CB1410" s="13"/>
      <c r="CC1410" s="14"/>
      <c r="CE1410" s="15"/>
    </row>
    <row r="1411" spans="80:83" ht="18.75" x14ac:dyDescent="0.25">
      <c r="CB1411" s="13"/>
      <c r="CC1411" s="14"/>
      <c r="CE1411" s="15"/>
    </row>
    <row r="1412" spans="80:83" ht="18.75" x14ac:dyDescent="0.25">
      <c r="CB1412" s="13"/>
      <c r="CC1412" s="14"/>
      <c r="CE1412" s="15"/>
    </row>
    <row r="1413" spans="80:83" ht="18.75" x14ac:dyDescent="0.25">
      <c r="CB1413" s="13"/>
      <c r="CC1413" s="14"/>
      <c r="CE1413" s="15"/>
    </row>
    <row r="1414" spans="80:83" ht="18.75" x14ac:dyDescent="0.25">
      <c r="CB1414" s="13"/>
      <c r="CC1414" s="14"/>
      <c r="CE1414" s="15"/>
    </row>
    <row r="1415" spans="80:83" ht="18.75" x14ac:dyDescent="0.25">
      <c r="CB1415" s="13"/>
      <c r="CC1415" s="14"/>
      <c r="CE1415" s="15"/>
    </row>
    <row r="1416" spans="80:83" ht="18.75" x14ac:dyDescent="0.25">
      <c r="CB1416" s="13"/>
      <c r="CC1416" s="14"/>
      <c r="CE1416" s="15"/>
    </row>
    <row r="1417" spans="80:83" ht="18.75" x14ac:dyDescent="0.25">
      <c r="CB1417" s="13"/>
      <c r="CC1417" s="14"/>
      <c r="CE1417" s="15"/>
    </row>
    <row r="1418" spans="80:83" ht="18.75" x14ac:dyDescent="0.25">
      <c r="CB1418" s="13"/>
      <c r="CC1418" s="14"/>
      <c r="CE1418" s="15"/>
    </row>
    <row r="1419" spans="80:83" ht="18.75" x14ac:dyDescent="0.25">
      <c r="CB1419" s="13"/>
      <c r="CC1419" s="14"/>
      <c r="CE1419" s="15"/>
    </row>
    <row r="1420" spans="80:83" ht="18.75" x14ac:dyDescent="0.25">
      <c r="CB1420" s="13"/>
      <c r="CC1420" s="14"/>
      <c r="CE1420" s="15"/>
    </row>
    <row r="1421" spans="80:83" ht="18.75" x14ac:dyDescent="0.25">
      <c r="CB1421" s="13"/>
      <c r="CC1421" s="14"/>
      <c r="CE1421" s="15"/>
    </row>
    <row r="1422" spans="80:83" ht="18.75" x14ac:dyDescent="0.25">
      <c r="CB1422" s="13"/>
      <c r="CC1422" s="14"/>
      <c r="CE1422" s="15"/>
    </row>
    <row r="1423" spans="80:83" ht="18.75" x14ac:dyDescent="0.25">
      <c r="CB1423" s="13"/>
      <c r="CC1423" s="14"/>
      <c r="CE1423" s="15"/>
    </row>
    <row r="1424" spans="80:83" ht="18.75" x14ac:dyDescent="0.25">
      <c r="CB1424" s="13"/>
      <c r="CC1424" s="14"/>
      <c r="CE1424" s="15"/>
    </row>
    <row r="1425" spans="80:83" ht="18.75" x14ac:dyDescent="0.25">
      <c r="CB1425" s="13"/>
      <c r="CC1425" s="14"/>
      <c r="CE1425" s="15"/>
    </row>
    <row r="1426" spans="80:83" ht="18.75" x14ac:dyDescent="0.25">
      <c r="CB1426" s="13"/>
      <c r="CC1426" s="14"/>
      <c r="CE1426" s="15"/>
    </row>
    <row r="1427" spans="80:83" ht="18.75" x14ac:dyDescent="0.25">
      <c r="CB1427" s="13"/>
      <c r="CC1427" s="14"/>
      <c r="CE1427" s="15"/>
    </row>
    <row r="1428" spans="80:83" ht="18.75" x14ac:dyDescent="0.25">
      <c r="CB1428" s="13"/>
      <c r="CC1428" s="14"/>
      <c r="CE1428" s="15"/>
    </row>
    <row r="1429" spans="80:83" ht="18.75" x14ac:dyDescent="0.25">
      <c r="CB1429" s="13"/>
      <c r="CC1429" s="14"/>
      <c r="CE1429" s="15"/>
    </row>
    <row r="1430" spans="80:83" ht="18.75" x14ac:dyDescent="0.25">
      <c r="CB1430" s="13"/>
      <c r="CC1430" s="14"/>
      <c r="CE1430" s="15"/>
    </row>
    <row r="1431" spans="80:83" ht="18.75" x14ac:dyDescent="0.25">
      <c r="CB1431" s="13"/>
      <c r="CC1431" s="14"/>
      <c r="CE1431" s="15"/>
    </row>
    <row r="1432" spans="80:83" ht="18.75" x14ac:dyDescent="0.25">
      <c r="CB1432" s="13"/>
      <c r="CC1432" s="14"/>
      <c r="CE1432" s="15"/>
    </row>
    <row r="1433" spans="80:83" ht="18.75" x14ac:dyDescent="0.25">
      <c r="CB1433" s="13"/>
      <c r="CC1433" s="14"/>
      <c r="CE1433" s="15"/>
    </row>
    <row r="1434" spans="80:83" ht="18.75" x14ac:dyDescent="0.25">
      <c r="CB1434" s="13"/>
      <c r="CC1434" s="14"/>
      <c r="CE1434" s="15"/>
    </row>
    <row r="1435" spans="80:83" ht="18.75" x14ac:dyDescent="0.25">
      <c r="CB1435" s="13"/>
      <c r="CC1435" s="14"/>
      <c r="CE1435" s="15"/>
    </row>
    <row r="1436" spans="80:83" ht="18.75" x14ac:dyDescent="0.25">
      <c r="CB1436" s="13"/>
      <c r="CC1436" s="14"/>
      <c r="CE1436" s="15"/>
    </row>
    <row r="1437" spans="80:83" ht="18.75" x14ac:dyDescent="0.25">
      <c r="CB1437" s="13"/>
      <c r="CC1437" s="14"/>
      <c r="CE1437" s="15"/>
    </row>
    <row r="1438" spans="80:83" ht="18.75" x14ac:dyDescent="0.25">
      <c r="CB1438" s="13"/>
      <c r="CC1438" s="14"/>
      <c r="CE1438" s="15"/>
    </row>
    <row r="1439" spans="80:83" ht="18.75" x14ac:dyDescent="0.25">
      <c r="CB1439" s="13"/>
      <c r="CC1439" s="14"/>
      <c r="CE1439" s="15"/>
    </row>
    <row r="1440" spans="80:83" ht="18.75" x14ac:dyDescent="0.25">
      <c r="CB1440" s="13"/>
      <c r="CC1440" s="14"/>
      <c r="CE1440" s="15"/>
    </row>
    <row r="1441" spans="80:83" ht="18.75" x14ac:dyDescent="0.25">
      <c r="CB1441" s="13"/>
      <c r="CC1441" s="14"/>
      <c r="CE1441" s="15"/>
    </row>
    <row r="1442" spans="80:83" ht="18.75" x14ac:dyDescent="0.25">
      <c r="CB1442" s="13"/>
      <c r="CC1442" s="14"/>
      <c r="CE1442" s="15"/>
    </row>
    <row r="1443" spans="80:83" ht="18.75" x14ac:dyDescent="0.25">
      <c r="CB1443" s="13"/>
      <c r="CC1443" s="14"/>
      <c r="CE1443" s="15"/>
    </row>
    <row r="1444" spans="80:83" ht="18.75" x14ac:dyDescent="0.25">
      <c r="CB1444" s="13"/>
      <c r="CC1444" s="14"/>
      <c r="CE1444" s="15"/>
    </row>
    <row r="1445" spans="80:83" ht="18.75" x14ac:dyDescent="0.25">
      <c r="CB1445" s="13"/>
      <c r="CC1445" s="14"/>
      <c r="CE1445" s="15"/>
    </row>
    <row r="1446" spans="80:83" ht="18.75" x14ac:dyDescent="0.25">
      <c r="CB1446" s="13"/>
      <c r="CC1446" s="14"/>
      <c r="CE1446" s="15"/>
    </row>
    <row r="1447" spans="80:83" ht="18.75" x14ac:dyDescent="0.25">
      <c r="CB1447" s="13"/>
      <c r="CC1447" s="14"/>
      <c r="CE1447" s="15"/>
    </row>
    <row r="1448" spans="80:83" ht="18.75" x14ac:dyDescent="0.25">
      <c r="CB1448" s="13"/>
      <c r="CC1448" s="14"/>
      <c r="CE1448" s="15"/>
    </row>
    <row r="1449" spans="80:83" ht="18.75" x14ac:dyDescent="0.25">
      <c r="CB1449" s="13"/>
      <c r="CC1449" s="14"/>
      <c r="CE1449" s="15"/>
    </row>
    <row r="1450" spans="80:83" ht="18.75" x14ac:dyDescent="0.25">
      <c r="CB1450" s="13"/>
      <c r="CC1450" s="14"/>
      <c r="CE1450" s="15"/>
    </row>
    <row r="1451" spans="80:83" ht="18.75" x14ac:dyDescent="0.25">
      <c r="CB1451" s="13"/>
      <c r="CC1451" s="14"/>
      <c r="CE1451" s="15"/>
    </row>
    <row r="1452" spans="80:83" ht="18.75" x14ac:dyDescent="0.25">
      <c r="CB1452" s="13"/>
      <c r="CC1452" s="14"/>
      <c r="CE1452" s="15"/>
    </row>
    <row r="1453" spans="80:83" ht="18.75" x14ac:dyDescent="0.25">
      <c r="CB1453" s="13"/>
      <c r="CC1453" s="14"/>
      <c r="CE1453" s="15"/>
    </row>
    <row r="1454" spans="80:83" ht="18.75" x14ac:dyDescent="0.25">
      <c r="CB1454" s="13"/>
      <c r="CC1454" s="14"/>
      <c r="CE1454" s="15"/>
    </row>
    <row r="1455" spans="80:83" ht="18.75" x14ac:dyDescent="0.25">
      <c r="CB1455" s="13"/>
      <c r="CC1455" s="14"/>
      <c r="CE1455" s="15"/>
    </row>
    <row r="1456" spans="80:83" ht="18.75" x14ac:dyDescent="0.25">
      <c r="CB1456" s="13"/>
      <c r="CC1456" s="14"/>
      <c r="CE1456" s="15"/>
    </row>
    <row r="1457" spans="80:83" ht="18.75" x14ac:dyDescent="0.25">
      <c r="CB1457" s="13"/>
      <c r="CC1457" s="14"/>
      <c r="CE1457" s="15"/>
    </row>
    <row r="1458" spans="80:83" ht="18.75" x14ac:dyDescent="0.25">
      <c r="CB1458" s="13"/>
      <c r="CC1458" s="14"/>
      <c r="CE1458" s="15"/>
    </row>
    <row r="1459" spans="80:83" ht="18.75" x14ac:dyDescent="0.25">
      <c r="CB1459" s="13"/>
      <c r="CC1459" s="14"/>
      <c r="CE1459" s="15"/>
    </row>
    <row r="1460" spans="80:83" ht="18.75" x14ac:dyDescent="0.25">
      <c r="CB1460" s="13"/>
      <c r="CC1460" s="14"/>
      <c r="CE1460" s="15"/>
    </row>
    <row r="1461" spans="80:83" ht="18.75" x14ac:dyDescent="0.25">
      <c r="CB1461" s="13"/>
      <c r="CC1461" s="14"/>
      <c r="CE1461" s="15"/>
    </row>
    <row r="1462" spans="80:83" ht="18.75" x14ac:dyDescent="0.25">
      <c r="CB1462" s="13"/>
      <c r="CC1462" s="14"/>
      <c r="CE1462" s="15"/>
    </row>
    <row r="1463" spans="80:83" ht="18.75" x14ac:dyDescent="0.25">
      <c r="CB1463" s="13"/>
      <c r="CC1463" s="14"/>
      <c r="CE1463" s="15"/>
    </row>
    <row r="1464" spans="80:83" ht="18.75" x14ac:dyDescent="0.25">
      <c r="CB1464" s="13"/>
      <c r="CC1464" s="14"/>
      <c r="CE1464" s="15"/>
    </row>
    <row r="1465" spans="80:83" ht="18.75" x14ac:dyDescent="0.25">
      <c r="CB1465" s="13"/>
      <c r="CC1465" s="14"/>
      <c r="CE1465" s="15"/>
    </row>
    <row r="1466" spans="80:83" ht="18.75" x14ac:dyDescent="0.25">
      <c r="CB1466" s="13"/>
      <c r="CC1466" s="14"/>
      <c r="CE1466" s="15"/>
    </row>
    <row r="1467" spans="80:83" ht="18.75" x14ac:dyDescent="0.25">
      <c r="CB1467" s="13"/>
      <c r="CC1467" s="14"/>
      <c r="CE1467" s="15"/>
    </row>
    <row r="1468" spans="80:83" ht="18.75" x14ac:dyDescent="0.25">
      <c r="CB1468" s="13"/>
      <c r="CC1468" s="14"/>
      <c r="CE1468" s="15"/>
    </row>
    <row r="1469" spans="80:83" ht="18.75" x14ac:dyDescent="0.25">
      <c r="CB1469" s="13"/>
      <c r="CC1469" s="14"/>
      <c r="CE1469" s="15"/>
    </row>
    <row r="1470" spans="80:83" ht="18.75" x14ac:dyDescent="0.25">
      <c r="CB1470" s="13"/>
      <c r="CC1470" s="14"/>
      <c r="CE1470" s="15"/>
    </row>
    <row r="1471" spans="80:83" ht="18.75" x14ac:dyDescent="0.25">
      <c r="CB1471" s="13"/>
      <c r="CC1471" s="14"/>
      <c r="CE1471" s="15"/>
    </row>
    <row r="1472" spans="80:83" ht="18.75" x14ac:dyDescent="0.25">
      <c r="CB1472" s="13"/>
      <c r="CC1472" s="14"/>
      <c r="CE1472" s="15"/>
    </row>
    <row r="1473" spans="80:83" ht="18.75" x14ac:dyDescent="0.25">
      <c r="CB1473" s="13"/>
      <c r="CC1473" s="14"/>
      <c r="CE1473" s="15"/>
    </row>
    <row r="1474" spans="80:83" ht="18.75" x14ac:dyDescent="0.25">
      <c r="CB1474" s="13"/>
      <c r="CC1474" s="14"/>
      <c r="CE1474" s="15"/>
    </row>
    <row r="1475" spans="80:83" ht="18.75" x14ac:dyDescent="0.25">
      <c r="CB1475" s="13"/>
      <c r="CC1475" s="14"/>
      <c r="CE1475" s="15"/>
    </row>
    <row r="1476" spans="80:83" ht="18.75" x14ac:dyDescent="0.25">
      <c r="CB1476" s="13"/>
      <c r="CC1476" s="14"/>
      <c r="CE1476" s="15"/>
    </row>
    <row r="1477" spans="80:83" ht="18.75" x14ac:dyDescent="0.25">
      <c r="CB1477" s="13"/>
      <c r="CC1477" s="14"/>
      <c r="CE1477" s="15"/>
    </row>
    <row r="1478" spans="80:83" ht="18.75" x14ac:dyDescent="0.25">
      <c r="CB1478" s="13"/>
      <c r="CC1478" s="14"/>
      <c r="CE1478" s="15"/>
    </row>
    <row r="1479" spans="80:83" ht="18.75" x14ac:dyDescent="0.25">
      <c r="CB1479" s="13"/>
      <c r="CC1479" s="14"/>
      <c r="CE1479" s="15"/>
    </row>
    <row r="1480" spans="80:83" ht="18.75" x14ac:dyDescent="0.25">
      <c r="CB1480" s="13"/>
      <c r="CC1480" s="14"/>
      <c r="CE1480" s="15"/>
    </row>
    <row r="1481" spans="80:83" ht="18.75" x14ac:dyDescent="0.25">
      <c r="CB1481" s="13"/>
      <c r="CC1481" s="14"/>
      <c r="CE1481" s="15"/>
    </row>
    <row r="1482" spans="80:83" ht="18.75" x14ac:dyDescent="0.25">
      <c r="CB1482" s="13"/>
      <c r="CC1482" s="14"/>
      <c r="CE1482" s="15"/>
    </row>
    <row r="1483" spans="80:83" ht="18.75" x14ac:dyDescent="0.25">
      <c r="CB1483" s="13"/>
      <c r="CC1483" s="14"/>
      <c r="CE1483" s="15"/>
    </row>
    <row r="1484" spans="80:83" ht="18.75" x14ac:dyDescent="0.25">
      <c r="CB1484" s="13"/>
      <c r="CC1484" s="14"/>
      <c r="CE1484" s="15"/>
    </row>
    <row r="1485" spans="80:83" ht="18.75" x14ac:dyDescent="0.25">
      <c r="CB1485" s="13"/>
      <c r="CC1485" s="14"/>
      <c r="CE1485" s="15"/>
    </row>
    <row r="1486" spans="80:83" ht="18.75" x14ac:dyDescent="0.25">
      <c r="CB1486" s="13"/>
      <c r="CC1486" s="14"/>
      <c r="CE1486" s="15"/>
    </row>
    <row r="1487" spans="80:83" ht="18.75" x14ac:dyDescent="0.25">
      <c r="CB1487" s="13"/>
      <c r="CC1487" s="14"/>
      <c r="CE1487" s="15"/>
    </row>
    <row r="1488" spans="80:83" ht="18.75" x14ac:dyDescent="0.25">
      <c r="CB1488" s="13"/>
      <c r="CC1488" s="14"/>
      <c r="CE1488" s="15"/>
    </row>
    <row r="1489" spans="80:83" ht="18.75" x14ac:dyDescent="0.25">
      <c r="CB1489" s="13"/>
      <c r="CC1489" s="14"/>
      <c r="CE1489" s="15"/>
    </row>
    <row r="1490" spans="80:83" ht="18.75" x14ac:dyDescent="0.25">
      <c r="CB1490" s="13"/>
      <c r="CC1490" s="14"/>
      <c r="CE1490" s="15"/>
    </row>
    <row r="1491" spans="80:83" ht="18.75" x14ac:dyDescent="0.25">
      <c r="CB1491" s="13"/>
      <c r="CC1491" s="14"/>
      <c r="CE1491" s="15"/>
    </row>
    <row r="1492" spans="80:83" ht="18.75" x14ac:dyDescent="0.25">
      <c r="CB1492" s="13"/>
      <c r="CC1492" s="14"/>
      <c r="CE1492" s="15"/>
    </row>
    <row r="1493" spans="80:83" ht="18.75" x14ac:dyDescent="0.25">
      <c r="CB1493" s="13"/>
      <c r="CC1493" s="14"/>
      <c r="CE1493" s="15"/>
    </row>
    <row r="1494" spans="80:83" ht="18.75" x14ac:dyDescent="0.25">
      <c r="CB1494" s="13"/>
      <c r="CC1494" s="14"/>
      <c r="CE1494" s="15"/>
    </row>
    <row r="1495" spans="80:83" ht="18.75" x14ac:dyDescent="0.25">
      <c r="CB1495" s="13"/>
      <c r="CC1495" s="14"/>
      <c r="CE1495" s="15"/>
    </row>
    <row r="1496" spans="80:83" ht="18.75" x14ac:dyDescent="0.25">
      <c r="CB1496" s="13"/>
      <c r="CC1496" s="14"/>
      <c r="CE1496" s="15"/>
    </row>
    <row r="1497" spans="80:83" ht="18.75" x14ac:dyDescent="0.25">
      <c r="CB1497" s="13"/>
      <c r="CC1497" s="14"/>
      <c r="CE1497" s="15"/>
    </row>
    <row r="1498" spans="80:83" ht="18.75" x14ac:dyDescent="0.25">
      <c r="CB1498" s="13"/>
      <c r="CC1498" s="14"/>
      <c r="CE1498" s="15"/>
    </row>
    <row r="1499" spans="80:83" ht="18.75" x14ac:dyDescent="0.25">
      <c r="CB1499" s="13"/>
      <c r="CC1499" s="14"/>
      <c r="CE1499" s="15"/>
    </row>
    <row r="1500" spans="80:83" ht="18.75" x14ac:dyDescent="0.25">
      <c r="CB1500" s="13"/>
      <c r="CC1500" s="14"/>
      <c r="CE1500" s="15"/>
    </row>
    <row r="1501" spans="80:83" ht="18.75" x14ac:dyDescent="0.25">
      <c r="CB1501" s="13"/>
      <c r="CC1501" s="14"/>
      <c r="CE1501" s="15"/>
    </row>
    <row r="1502" spans="80:83" ht="18.75" x14ac:dyDescent="0.25">
      <c r="CB1502" s="13"/>
      <c r="CC1502" s="14"/>
      <c r="CE1502" s="15"/>
    </row>
    <row r="1503" spans="80:83" ht="18.75" x14ac:dyDescent="0.25">
      <c r="CB1503" s="13"/>
      <c r="CC1503" s="14"/>
      <c r="CE1503" s="15"/>
    </row>
    <row r="1504" spans="80:83" ht="18.75" x14ac:dyDescent="0.25">
      <c r="CB1504" s="13"/>
      <c r="CC1504" s="14"/>
      <c r="CE1504" s="15"/>
    </row>
    <row r="1505" spans="80:83" ht="18.75" x14ac:dyDescent="0.25">
      <c r="CB1505" s="13"/>
      <c r="CC1505" s="14"/>
      <c r="CE1505" s="15"/>
    </row>
    <row r="1506" spans="80:83" ht="18.75" x14ac:dyDescent="0.25">
      <c r="CB1506" s="13"/>
      <c r="CC1506" s="14"/>
      <c r="CE1506" s="15"/>
    </row>
    <row r="1507" spans="80:83" ht="18.75" x14ac:dyDescent="0.25">
      <c r="CB1507" s="13"/>
      <c r="CC1507" s="14"/>
      <c r="CE1507" s="15"/>
    </row>
    <row r="1508" spans="80:83" ht="18.75" x14ac:dyDescent="0.25">
      <c r="CB1508" s="13"/>
      <c r="CC1508" s="14"/>
      <c r="CE1508" s="15"/>
    </row>
    <row r="1509" spans="80:83" ht="18.75" x14ac:dyDescent="0.25">
      <c r="CB1509" s="13"/>
      <c r="CC1509" s="14"/>
      <c r="CE1509" s="15"/>
    </row>
    <row r="1510" spans="80:83" ht="18.75" x14ac:dyDescent="0.25">
      <c r="CB1510" s="13"/>
      <c r="CC1510" s="14"/>
      <c r="CE1510" s="15"/>
    </row>
    <row r="1511" spans="80:83" ht="18.75" x14ac:dyDescent="0.25">
      <c r="CB1511" s="13"/>
      <c r="CC1511" s="14"/>
      <c r="CE1511" s="15"/>
    </row>
    <row r="1512" spans="80:83" ht="18.75" x14ac:dyDescent="0.25">
      <c r="CB1512" s="13"/>
      <c r="CC1512" s="14"/>
      <c r="CE1512" s="15"/>
    </row>
    <row r="1513" spans="80:83" ht="18.75" x14ac:dyDescent="0.25">
      <c r="CB1513" s="13"/>
      <c r="CC1513" s="14"/>
      <c r="CE1513" s="15"/>
    </row>
    <row r="1514" spans="80:83" ht="18.75" x14ac:dyDescent="0.25">
      <c r="CB1514" s="13"/>
      <c r="CC1514" s="14"/>
      <c r="CE1514" s="15"/>
    </row>
    <row r="1515" spans="80:83" ht="18.75" x14ac:dyDescent="0.25">
      <c r="CB1515" s="13"/>
      <c r="CC1515" s="14"/>
      <c r="CE1515" s="15"/>
    </row>
    <row r="1516" spans="80:83" ht="18.75" x14ac:dyDescent="0.25">
      <c r="CB1516" s="13"/>
      <c r="CC1516" s="14"/>
      <c r="CE1516" s="15"/>
    </row>
    <row r="1517" spans="80:83" ht="18.75" x14ac:dyDescent="0.25">
      <c r="CB1517" s="13"/>
      <c r="CC1517" s="14"/>
      <c r="CE1517" s="15"/>
    </row>
    <row r="1518" spans="80:83" ht="18.75" x14ac:dyDescent="0.25">
      <c r="CB1518" s="13"/>
      <c r="CC1518" s="14"/>
      <c r="CE1518" s="15"/>
    </row>
    <row r="1519" spans="80:83" ht="18.75" x14ac:dyDescent="0.25">
      <c r="CB1519" s="13"/>
      <c r="CC1519" s="14"/>
      <c r="CE1519" s="15"/>
    </row>
    <row r="1520" spans="80:83" ht="18.75" x14ac:dyDescent="0.25">
      <c r="CB1520" s="13"/>
      <c r="CC1520" s="14"/>
      <c r="CE1520" s="15"/>
    </row>
    <row r="1521" spans="80:83" ht="18.75" x14ac:dyDescent="0.25">
      <c r="CB1521" s="13"/>
      <c r="CC1521" s="14"/>
      <c r="CE1521" s="15"/>
    </row>
    <row r="1522" spans="80:83" ht="18.75" x14ac:dyDescent="0.25">
      <c r="CB1522" s="13"/>
      <c r="CC1522" s="14"/>
      <c r="CE1522" s="15"/>
    </row>
    <row r="1523" spans="80:83" ht="18.75" x14ac:dyDescent="0.25">
      <c r="CB1523" s="13"/>
      <c r="CC1523" s="14"/>
      <c r="CE1523" s="15"/>
    </row>
    <row r="1524" spans="80:83" ht="18.75" x14ac:dyDescent="0.25">
      <c r="CB1524" s="13"/>
      <c r="CC1524" s="14"/>
      <c r="CE1524" s="15"/>
    </row>
    <row r="1525" spans="80:83" ht="18.75" x14ac:dyDescent="0.25">
      <c r="CB1525" s="13"/>
      <c r="CC1525" s="14"/>
      <c r="CE1525" s="15"/>
    </row>
    <row r="1526" spans="80:83" ht="18.75" x14ac:dyDescent="0.25">
      <c r="CB1526" s="13"/>
      <c r="CC1526" s="14"/>
      <c r="CE1526" s="15"/>
    </row>
    <row r="1527" spans="80:83" ht="18.75" x14ac:dyDescent="0.25">
      <c r="CB1527" s="13"/>
      <c r="CC1527" s="14"/>
      <c r="CE1527" s="15"/>
    </row>
    <row r="1528" spans="80:83" ht="18.75" x14ac:dyDescent="0.25">
      <c r="CB1528" s="13"/>
      <c r="CC1528" s="14"/>
      <c r="CE1528" s="15"/>
    </row>
    <row r="1529" spans="80:83" ht="18.75" x14ac:dyDescent="0.25">
      <c r="CB1529" s="13"/>
      <c r="CC1529" s="14"/>
      <c r="CE1529" s="15"/>
    </row>
    <row r="1530" spans="80:83" ht="18.75" x14ac:dyDescent="0.25">
      <c r="CB1530" s="13"/>
      <c r="CC1530" s="14"/>
      <c r="CE1530" s="15"/>
    </row>
    <row r="1531" spans="80:83" ht="18.75" x14ac:dyDescent="0.25">
      <c r="CB1531" s="13"/>
      <c r="CC1531" s="14"/>
      <c r="CE1531" s="15"/>
    </row>
    <row r="1532" spans="80:83" ht="18.75" x14ac:dyDescent="0.25">
      <c r="CB1532" s="13"/>
      <c r="CC1532" s="14"/>
      <c r="CE1532" s="15"/>
    </row>
    <row r="1533" spans="80:83" ht="18.75" x14ac:dyDescent="0.25">
      <c r="CB1533" s="13"/>
      <c r="CC1533" s="14"/>
      <c r="CE1533" s="15"/>
    </row>
    <row r="1534" spans="80:83" ht="18.75" x14ac:dyDescent="0.25">
      <c r="CB1534" s="13"/>
      <c r="CC1534" s="14"/>
      <c r="CE1534" s="15"/>
    </row>
    <row r="1535" spans="80:83" ht="18.75" x14ac:dyDescent="0.25">
      <c r="CB1535" s="13"/>
      <c r="CC1535" s="14"/>
      <c r="CE1535" s="15"/>
    </row>
    <row r="1536" spans="80:83" ht="18.75" x14ac:dyDescent="0.25">
      <c r="CB1536" s="13"/>
      <c r="CC1536" s="14"/>
      <c r="CE1536" s="15"/>
    </row>
    <row r="1537" spans="80:83" ht="18.75" x14ac:dyDescent="0.25">
      <c r="CB1537" s="13"/>
      <c r="CC1537" s="14"/>
      <c r="CE1537" s="15"/>
    </row>
    <row r="1538" spans="80:83" ht="18.75" x14ac:dyDescent="0.25">
      <c r="CB1538" s="13"/>
      <c r="CC1538" s="14"/>
      <c r="CE1538" s="15"/>
    </row>
    <row r="1539" spans="80:83" ht="18.75" x14ac:dyDescent="0.25">
      <c r="CB1539" s="13"/>
      <c r="CC1539" s="14"/>
      <c r="CE1539" s="15"/>
    </row>
    <row r="1540" spans="80:83" ht="18.75" x14ac:dyDescent="0.25">
      <c r="CB1540" s="13"/>
      <c r="CC1540" s="14"/>
      <c r="CE1540" s="15"/>
    </row>
    <row r="1541" spans="80:83" ht="18.75" x14ac:dyDescent="0.25">
      <c r="CB1541" s="13"/>
      <c r="CC1541" s="14"/>
      <c r="CE1541" s="15"/>
    </row>
    <row r="1542" spans="80:83" ht="18.75" x14ac:dyDescent="0.25">
      <c r="CB1542" s="13"/>
      <c r="CC1542" s="14"/>
      <c r="CE1542" s="15"/>
    </row>
    <row r="1543" spans="80:83" ht="18.75" x14ac:dyDescent="0.25">
      <c r="CB1543" s="13"/>
      <c r="CC1543" s="14"/>
      <c r="CE1543" s="15"/>
    </row>
    <row r="1544" spans="80:83" ht="18.75" x14ac:dyDescent="0.25">
      <c r="CB1544" s="13"/>
      <c r="CC1544" s="14"/>
      <c r="CE1544" s="15"/>
    </row>
    <row r="1545" spans="80:83" ht="18.75" x14ac:dyDescent="0.25">
      <c r="CB1545" s="13"/>
      <c r="CC1545" s="14"/>
      <c r="CE1545" s="15"/>
    </row>
    <row r="1546" spans="80:83" ht="18.75" x14ac:dyDescent="0.25">
      <c r="CB1546" s="13"/>
      <c r="CC1546" s="14"/>
      <c r="CE1546" s="15"/>
    </row>
    <row r="1547" spans="80:83" ht="18.75" x14ac:dyDescent="0.25">
      <c r="CB1547" s="13"/>
      <c r="CC1547" s="14"/>
      <c r="CE1547" s="15"/>
    </row>
    <row r="1548" spans="80:83" ht="18.75" x14ac:dyDescent="0.25">
      <c r="CB1548" s="13"/>
      <c r="CC1548" s="14"/>
      <c r="CE1548" s="15"/>
    </row>
    <row r="1549" spans="80:83" ht="18.75" x14ac:dyDescent="0.25">
      <c r="CB1549" s="13"/>
      <c r="CC1549" s="14"/>
      <c r="CE1549" s="15"/>
    </row>
    <row r="1550" spans="80:83" ht="18.75" x14ac:dyDescent="0.25">
      <c r="CB1550" s="13"/>
      <c r="CC1550" s="14"/>
      <c r="CE1550" s="15"/>
    </row>
    <row r="1551" spans="80:83" ht="18.75" x14ac:dyDescent="0.25">
      <c r="CB1551" s="13"/>
      <c r="CC1551" s="14"/>
      <c r="CE1551" s="15"/>
    </row>
    <row r="1552" spans="80:83" ht="18.75" x14ac:dyDescent="0.25">
      <c r="CB1552" s="13"/>
      <c r="CC1552" s="14"/>
      <c r="CE1552" s="15"/>
    </row>
    <row r="1553" spans="80:83" ht="18.75" x14ac:dyDescent="0.25">
      <c r="CB1553" s="13"/>
      <c r="CC1553" s="14"/>
      <c r="CE1553" s="15"/>
    </row>
    <row r="1554" spans="80:83" ht="18.75" x14ac:dyDescent="0.25">
      <c r="CB1554" s="13"/>
      <c r="CC1554" s="14"/>
      <c r="CE1554" s="15"/>
    </row>
    <row r="1555" spans="80:83" ht="18.75" x14ac:dyDescent="0.25">
      <c r="CB1555" s="13"/>
      <c r="CC1555" s="14"/>
      <c r="CE1555" s="15"/>
    </row>
    <row r="1556" spans="80:83" ht="18.75" x14ac:dyDescent="0.25">
      <c r="CB1556" s="13"/>
      <c r="CC1556" s="14"/>
      <c r="CE1556" s="15"/>
    </row>
    <row r="1557" spans="80:83" ht="18.75" x14ac:dyDescent="0.25">
      <c r="CB1557" s="13"/>
      <c r="CC1557" s="14"/>
      <c r="CE1557" s="15"/>
    </row>
    <row r="1558" spans="80:83" ht="18.75" x14ac:dyDescent="0.25">
      <c r="CB1558" s="13"/>
      <c r="CC1558" s="14"/>
      <c r="CE1558" s="15"/>
    </row>
    <row r="1559" spans="80:83" ht="18.75" x14ac:dyDescent="0.25">
      <c r="CB1559" s="13"/>
      <c r="CC1559" s="14"/>
      <c r="CE1559" s="15"/>
    </row>
    <row r="1560" spans="80:83" ht="18.75" x14ac:dyDescent="0.25">
      <c r="CB1560" s="13"/>
      <c r="CC1560" s="14"/>
      <c r="CE1560" s="15"/>
    </row>
    <row r="1561" spans="80:83" ht="18.75" x14ac:dyDescent="0.25">
      <c r="CB1561" s="13"/>
      <c r="CC1561" s="14"/>
      <c r="CE1561" s="15"/>
    </row>
    <row r="1562" spans="80:83" ht="18.75" x14ac:dyDescent="0.25">
      <c r="CB1562" s="13"/>
      <c r="CC1562" s="14"/>
      <c r="CE1562" s="15"/>
    </row>
    <row r="1563" spans="80:83" ht="18.75" x14ac:dyDescent="0.25">
      <c r="CB1563" s="13"/>
      <c r="CC1563" s="14"/>
      <c r="CE1563" s="15"/>
    </row>
    <row r="1564" spans="80:83" ht="18.75" x14ac:dyDescent="0.25">
      <c r="CB1564" s="13"/>
      <c r="CC1564" s="14"/>
      <c r="CE1564" s="15"/>
    </row>
    <row r="1565" spans="80:83" ht="18.75" x14ac:dyDescent="0.25">
      <c r="CB1565" s="13"/>
      <c r="CC1565" s="14"/>
      <c r="CE1565" s="15"/>
    </row>
    <row r="1566" spans="80:83" ht="18.75" x14ac:dyDescent="0.25">
      <c r="CB1566" s="13"/>
      <c r="CC1566" s="14"/>
      <c r="CE1566" s="15"/>
    </row>
    <row r="1567" spans="80:83" ht="18.75" x14ac:dyDescent="0.25">
      <c r="CB1567" s="13"/>
      <c r="CC1567" s="14"/>
      <c r="CE1567" s="15"/>
    </row>
    <row r="1568" spans="80:83" ht="18.75" x14ac:dyDescent="0.25">
      <c r="CB1568" s="13"/>
      <c r="CC1568" s="14"/>
      <c r="CE1568" s="15"/>
    </row>
    <row r="1569" spans="80:83" ht="18.75" x14ac:dyDescent="0.25">
      <c r="CB1569" s="13"/>
      <c r="CC1569" s="14"/>
      <c r="CE1569" s="15"/>
    </row>
    <row r="1570" spans="80:83" ht="18.75" x14ac:dyDescent="0.25">
      <c r="CB1570" s="13"/>
      <c r="CC1570" s="14"/>
      <c r="CE1570" s="15"/>
    </row>
    <row r="1571" spans="80:83" ht="18.75" x14ac:dyDescent="0.25">
      <c r="CB1571" s="13"/>
      <c r="CC1571" s="14"/>
      <c r="CE1571" s="15"/>
    </row>
    <row r="1572" spans="80:83" ht="18.75" x14ac:dyDescent="0.25">
      <c r="CB1572" s="13"/>
      <c r="CC1572" s="14"/>
      <c r="CE1572" s="15"/>
    </row>
    <row r="1573" spans="80:83" ht="18.75" x14ac:dyDescent="0.25">
      <c r="CB1573" s="13"/>
      <c r="CC1573" s="14"/>
      <c r="CE1573" s="15"/>
    </row>
    <row r="1574" spans="80:83" ht="18.75" x14ac:dyDescent="0.25">
      <c r="CB1574" s="13"/>
      <c r="CC1574" s="14"/>
      <c r="CE1574" s="15"/>
    </row>
    <row r="1575" spans="80:83" ht="18.75" x14ac:dyDescent="0.25">
      <c r="CB1575" s="13"/>
      <c r="CC1575" s="14"/>
      <c r="CE1575" s="15"/>
    </row>
    <row r="1576" spans="80:83" ht="18.75" x14ac:dyDescent="0.25">
      <c r="CB1576" s="13"/>
      <c r="CC1576" s="14"/>
      <c r="CE1576" s="15"/>
    </row>
    <row r="1577" spans="80:83" ht="18.75" x14ac:dyDescent="0.25">
      <c r="CB1577" s="13"/>
      <c r="CC1577" s="14"/>
      <c r="CE1577" s="15"/>
    </row>
    <row r="1578" spans="80:83" ht="18.75" x14ac:dyDescent="0.25">
      <c r="CB1578" s="13"/>
      <c r="CC1578" s="14"/>
      <c r="CE1578" s="15"/>
    </row>
    <row r="1579" spans="80:83" ht="18.75" x14ac:dyDescent="0.25">
      <c r="CB1579" s="13"/>
      <c r="CC1579" s="14"/>
      <c r="CE1579" s="15"/>
    </row>
    <row r="1580" spans="80:83" ht="18.75" x14ac:dyDescent="0.25">
      <c r="CB1580" s="13"/>
      <c r="CC1580" s="14"/>
      <c r="CE1580" s="15"/>
    </row>
    <row r="1581" spans="80:83" ht="18.75" x14ac:dyDescent="0.25">
      <c r="CB1581" s="13"/>
      <c r="CC1581" s="14"/>
      <c r="CE1581" s="15"/>
    </row>
    <row r="1582" spans="80:83" ht="18.75" x14ac:dyDescent="0.25">
      <c r="CB1582" s="13"/>
      <c r="CC1582" s="14"/>
      <c r="CE1582" s="15"/>
    </row>
    <row r="1583" spans="80:83" ht="18.75" x14ac:dyDescent="0.25">
      <c r="CB1583" s="13"/>
      <c r="CC1583" s="14"/>
      <c r="CE1583" s="15"/>
    </row>
    <row r="1584" spans="80:83" ht="18.75" x14ac:dyDescent="0.25">
      <c r="CB1584" s="13"/>
      <c r="CC1584" s="14"/>
      <c r="CE1584" s="15"/>
    </row>
    <row r="1585" spans="80:83" ht="18.75" x14ac:dyDescent="0.25">
      <c r="CB1585" s="13"/>
      <c r="CC1585" s="14"/>
      <c r="CE1585" s="15"/>
    </row>
    <row r="1586" spans="80:83" ht="18.75" x14ac:dyDescent="0.25">
      <c r="CB1586" s="13"/>
      <c r="CC1586" s="14"/>
      <c r="CE1586" s="15"/>
    </row>
    <row r="1587" spans="80:83" ht="18.75" x14ac:dyDescent="0.25">
      <c r="CB1587" s="13"/>
      <c r="CC1587" s="14"/>
      <c r="CE1587" s="15"/>
    </row>
    <row r="1588" spans="80:83" ht="18.75" x14ac:dyDescent="0.25">
      <c r="CB1588" s="13"/>
      <c r="CC1588" s="14"/>
      <c r="CE1588" s="15"/>
    </row>
    <row r="1589" spans="80:83" ht="18.75" x14ac:dyDescent="0.25">
      <c r="CB1589" s="13"/>
      <c r="CC1589" s="14"/>
      <c r="CE1589" s="15"/>
    </row>
    <row r="1590" spans="80:83" ht="18.75" x14ac:dyDescent="0.25">
      <c r="CB1590" s="13"/>
      <c r="CC1590" s="14"/>
      <c r="CE1590" s="15"/>
    </row>
    <row r="1591" spans="80:83" ht="18.75" x14ac:dyDescent="0.25">
      <c r="CB1591" s="13"/>
      <c r="CC1591" s="14"/>
      <c r="CE1591" s="15"/>
    </row>
    <row r="1592" spans="80:83" ht="18.75" x14ac:dyDescent="0.25">
      <c r="CB1592" s="13"/>
      <c r="CC1592" s="14"/>
      <c r="CE1592" s="15"/>
    </row>
    <row r="1593" spans="80:83" ht="18.75" x14ac:dyDescent="0.25">
      <c r="CB1593" s="13"/>
      <c r="CC1593" s="14"/>
      <c r="CE1593" s="15"/>
    </row>
    <row r="1594" spans="80:83" ht="18.75" x14ac:dyDescent="0.25">
      <c r="CB1594" s="13"/>
      <c r="CC1594" s="14"/>
      <c r="CE1594" s="15"/>
    </row>
    <row r="1595" spans="80:83" ht="18.75" x14ac:dyDescent="0.25">
      <c r="CB1595" s="13"/>
      <c r="CC1595" s="14"/>
      <c r="CE1595" s="15"/>
    </row>
    <row r="1596" spans="80:83" ht="18.75" x14ac:dyDescent="0.25">
      <c r="CB1596" s="13"/>
      <c r="CC1596" s="14"/>
      <c r="CE1596" s="15"/>
    </row>
    <row r="1597" spans="80:83" ht="18.75" x14ac:dyDescent="0.25">
      <c r="CB1597" s="13"/>
      <c r="CC1597" s="14"/>
      <c r="CE1597" s="15"/>
    </row>
    <row r="1598" spans="80:83" ht="18.75" x14ac:dyDescent="0.25">
      <c r="CB1598" s="13"/>
      <c r="CC1598" s="14"/>
      <c r="CE1598" s="15"/>
    </row>
    <row r="1599" spans="80:83" ht="18.75" x14ac:dyDescent="0.25">
      <c r="CB1599" s="13"/>
      <c r="CC1599" s="14"/>
      <c r="CE1599" s="15"/>
    </row>
    <row r="1600" spans="80:83" ht="18.75" x14ac:dyDescent="0.25">
      <c r="CB1600" s="13"/>
      <c r="CC1600" s="14"/>
      <c r="CE1600" s="15"/>
    </row>
    <row r="1601" spans="80:83" ht="18.75" x14ac:dyDescent="0.25">
      <c r="CB1601" s="13"/>
      <c r="CC1601" s="14"/>
      <c r="CE1601" s="15"/>
    </row>
    <row r="1602" spans="80:83" ht="18.75" x14ac:dyDescent="0.25">
      <c r="CB1602" s="13"/>
      <c r="CC1602" s="14"/>
      <c r="CE1602" s="15"/>
    </row>
    <row r="1603" spans="80:83" ht="18.75" x14ac:dyDescent="0.25">
      <c r="CB1603" s="13"/>
      <c r="CC1603" s="14"/>
      <c r="CE1603" s="15"/>
    </row>
    <row r="1604" spans="80:83" ht="18.75" x14ac:dyDescent="0.25">
      <c r="CB1604" s="13"/>
      <c r="CC1604" s="14"/>
      <c r="CE1604" s="15"/>
    </row>
    <row r="1605" spans="80:83" ht="18.75" x14ac:dyDescent="0.25">
      <c r="CB1605" s="13"/>
      <c r="CC1605" s="14"/>
      <c r="CE1605" s="15"/>
    </row>
    <row r="1606" spans="80:83" ht="18.75" x14ac:dyDescent="0.25">
      <c r="CB1606" s="13"/>
      <c r="CC1606" s="14"/>
      <c r="CE1606" s="15"/>
    </row>
    <row r="1607" spans="80:83" ht="18.75" x14ac:dyDescent="0.25">
      <c r="CB1607" s="13"/>
      <c r="CC1607" s="14"/>
      <c r="CE1607" s="15"/>
    </row>
    <row r="1608" spans="80:83" ht="18.75" x14ac:dyDescent="0.25">
      <c r="CB1608" s="13"/>
      <c r="CC1608" s="14"/>
      <c r="CE1608" s="15"/>
    </row>
    <row r="1609" spans="80:83" ht="18.75" x14ac:dyDescent="0.25">
      <c r="CB1609" s="13"/>
      <c r="CC1609" s="14"/>
      <c r="CE1609" s="15"/>
    </row>
    <row r="1610" spans="80:83" ht="18.75" x14ac:dyDescent="0.25">
      <c r="CB1610" s="13"/>
      <c r="CC1610" s="14"/>
      <c r="CE1610" s="15"/>
    </row>
  </sheetData>
  <sheetProtection algorithmName="SHA-512" hashValue="x3XukrLnoHdY3CGOEaLMkJwXhpRzsp0VTBQLo/iwGkjwg4hxqBtV4BeGhFnCGo1AePQPE4BUZo5Z8XZHp157XQ==" saltValue="uvUO/HnX4DHncYM6mhWtmw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5"/>
  <conditionalFormatting sqref="C40:C41">
    <cfRule type="cellIs" dxfId="365" priority="362" stopIfTrue="1" operator="equal">
      <formula>0</formula>
    </cfRule>
  </conditionalFormatting>
  <conditionalFormatting sqref="C40:C41">
    <cfRule type="cellIs" dxfId="364" priority="361" stopIfTrue="1" operator="equal">
      <formula>0</formula>
    </cfRule>
  </conditionalFormatting>
  <conditionalFormatting sqref="D39">
    <cfRule type="cellIs" dxfId="363" priority="360" stopIfTrue="1" operator="equal">
      <formula>0</formula>
    </cfRule>
  </conditionalFormatting>
  <conditionalFormatting sqref="D41">
    <cfRule type="cellIs" dxfId="362" priority="359" operator="equal">
      <formula>0</formula>
    </cfRule>
  </conditionalFormatting>
  <conditionalFormatting sqref="D40">
    <cfRule type="cellIs" dxfId="361" priority="358" operator="equal">
      <formula>0</formula>
    </cfRule>
  </conditionalFormatting>
  <conditionalFormatting sqref="D44">
    <cfRule type="expression" dxfId="360" priority="317">
      <formula>A37&lt;&gt;"A"</formula>
    </cfRule>
    <cfRule type="expression" dxfId="359" priority="363">
      <formula>D44=0</formula>
    </cfRule>
  </conditionalFormatting>
  <conditionalFormatting sqref="E44">
    <cfRule type="expression" dxfId="358" priority="325">
      <formula>A37&lt;&gt;"A"</formula>
    </cfRule>
    <cfRule type="expression" dxfId="357" priority="364">
      <formula>AND(D44=0,E44=0)</formula>
    </cfRule>
  </conditionalFormatting>
  <conditionalFormatting sqref="D45">
    <cfRule type="expression" dxfId="356" priority="318">
      <formula>A37&lt;&gt;"A"</formula>
    </cfRule>
    <cfRule type="expression" dxfId="355" priority="365">
      <formula>D45=0</formula>
    </cfRule>
  </conditionalFormatting>
  <conditionalFormatting sqref="E45">
    <cfRule type="expression" dxfId="354" priority="319">
      <formula>A37&lt;&gt;"A"</formula>
    </cfRule>
    <cfRule type="expression" dxfId="353" priority="366">
      <formula>AND(D45=0,E45=0)</formula>
    </cfRule>
  </conditionalFormatting>
  <conditionalFormatting sqref="D42">
    <cfRule type="expression" dxfId="352" priority="323">
      <formula>OR(A37="D",A37="F")</formula>
    </cfRule>
    <cfRule type="expression" dxfId="351" priority="354">
      <formula>D42=0</formula>
    </cfRule>
  </conditionalFormatting>
  <conditionalFormatting sqref="E42">
    <cfRule type="expression" dxfId="350" priority="322">
      <formula>OR(A37="D",A37="F")</formula>
    </cfRule>
    <cfRule type="expression" dxfId="349" priority="355">
      <formula>AND(D42="",E42=0)</formula>
    </cfRule>
  </conditionalFormatting>
  <conditionalFormatting sqref="D43">
    <cfRule type="expression" dxfId="348" priority="314">
      <formula>OR(A37="D",A37="F")</formula>
    </cfRule>
    <cfRule type="expression" dxfId="347" priority="356">
      <formula>D43=0</formula>
    </cfRule>
  </conditionalFormatting>
  <conditionalFormatting sqref="E43">
    <cfRule type="expression" dxfId="346" priority="315">
      <formula>OR(A37="D",A37="F")</formula>
    </cfRule>
    <cfRule type="expression" dxfId="345" priority="357">
      <formula>AND(D43=0,E43=0)</formula>
    </cfRule>
  </conditionalFormatting>
  <conditionalFormatting sqref="C50:C51">
    <cfRule type="cellIs" dxfId="344" priority="353" stopIfTrue="1" operator="equal">
      <formula>0</formula>
    </cfRule>
  </conditionalFormatting>
  <conditionalFormatting sqref="C50:C51">
    <cfRule type="cellIs" dxfId="343" priority="352" stopIfTrue="1" operator="equal">
      <formula>0</formula>
    </cfRule>
  </conditionalFormatting>
  <conditionalFormatting sqref="J50:J51">
    <cfRule type="cellIs" dxfId="342" priority="351" stopIfTrue="1" operator="equal">
      <formula>0</formula>
    </cfRule>
  </conditionalFormatting>
  <conditionalFormatting sqref="J50:J51">
    <cfRule type="cellIs" dxfId="341" priority="350" stopIfTrue="1" operator="equal">
      <formula>0</formula>
    </cfRule>
  </conditionalFormatting>
  <conditionalFormatting sqref="Q50:Q51">
    <cfRule type="cellIs" dxfId="340" priority="349" stopIfTrue="1" operator="equal">
      <formula>0</formula>
    </cfRule>
  </conditionalFormatting>
  <conditionalFormatting sqref="Q50:Q51">
    <cfRule type="cellIs" dxfId="339" priority="348" stopIfTrue="1" operator="equal">
      <formula>0</formula>
    </cfRule>
  </conditionalFormatting>
  <conditionalFormatting sqref="X50:X51">
    <cfRule type="cellIs" dxfId="338" priority="347" stopIfTrue="1" operator="equal">
      <formula>0</formula>
    </cfRule>
  </conditionalFormatting>
  <conditionalFormatting sqref="X50:X51">
    <cfRule type="cellIs" dxfId="337" priority="346" stopIfTrue="1" operator="equal">
      <formula>0</formula>
    </cfRule>
  </conditionalFormatting>
  <conditionalFormatting sqref="C60:C61">
    <cfRule type="cellIs" dxfId="336" priority="345" stopIfTrue="1" operator="equal">
      <formula>0</formula>
    </cfRule>
  </conditionalFormatting>
  <conditionalFormatting sqref="C60:C61">
    <cfRule type="cellIs" dxfId="335" priority="344" stopIfTrue="1" operator="equal">
      <formula>0</formula>
    </cfRule>
  </conditionalFormatting>
  <conditionalFormatting sqref="J60:J61">
    <cfRule type="cellIs" dxfId="334" priority="343" stopIfTrue="1" operator="equal">
      <formula>0</formula>
    </cfRule>
  </conditionalFormatting>
  <conditionalFormatting sqref="J60:J61">
    <cfRule type="cellIs" dxfId="333" priority="342" stopIfTrue="1" operator="equal">
      <formula>0</formula>
    </cfRule>
  </conditionalFormatting>
  <conditionalFormatting sqref="Q60:Q61">
    <cfRule type="cellIs" dxfId="332" priority="341" stopIfTrue="1" operator="equal">
      <formula>0</formula>
    </cfRule>
  </conditionalFormatting>
  <conditionalFormatting sqref="Q60:Q61">
    <cfRule type="cellIs" dxfId="331" priority="340" stopIfTrue="1" operator="equal">
      <formula>0</formula>
    </cfRule>
  </conditionalFormatting>
  <conditionalFormatting sqref="X60:X61">
    <cfRule type="cellIs" dxfId="330" priority="339" stopIfTrue="1" operator="equal">
      <formula>0</formula>
    </cfRule>
  </conditionalFormatting>
  <conditionalFormatting sqref="X60:X61">
    <cfRule type="cellIs" dxfId="329" priority="338" stopIfTrue="1" operator="equal">
      <formula>0</formula>
    </cfRule>
  </conditionalFormatting>
  <conditionalFormatting sqref="J40:J41">
    <cfRule type="cellIs" dxfId="328" priority="337" stopIfTrue="1" operator="equal">
      <formula>0</formula>
    </cfRule>
  </conditionalFormatting>
  <conditionalFormatting sqref="J40:J41">
    <cfRule type="cellIs" dxfId="327" priority="336" stopIfTrue="1" operator="equal">
      <formula>0</formula>
    </cfRule>
  </conditionalFormatting>
  <conditionalFormatting sqref="Q40:Q41">
    <cfRule type="cellIs" dxfId="326" priority="335" stopIfTrue="1" operator="equal">
      <formula>0</formula>
    </cfRule>
  </conditionalFormatting>
  <conditionalFormatting sqref="Q40:Q41">
    <cfRule type="cellIs" dxfId="325" priority="334" stopIfTrue="1" operator="equal">
      <formula>0</formula>
    </cfRule>
  </conditionalFormatting>
  <conditionalFormatting sqref="X40:X41">
    <cfRule type="cellIs" dxfId="324" priority="333" stopIfTrue="1" operator="equal">
      <formula>0</formula>
    </cfRule>
  </conditionalFormatting>
  <conditionalFormatting sqref="X40:X41">
    <cfRule type="cellIs" dxfId="323" priority="332" stopIfTrue="1" operator="equal">
      <formula>0</formula>
    </cfRule>
  </conditionalFormatting>
  <conditionalFormatting sqref="E41">
    <cfRule type="expression" dxfId="322" priority="331">
      <formula>AND(D41=0,E41=0)</formula>
    </cfRule>
  </conditionalFormatting>
  <conditionalFormatting sqref="D59">
    <cfRule type="cellIs" dxfId="321" priority="330" stopIfTrue="1" operator="equal">
      <formula>0</formula>
    </cfRule>
  </conditionalFormatting>
  <conditionalFormatting sqref="K59">
    <cfRule type="cellIs" dxfId="320" priority="329" stopIfTrue="1" operator="equal">
      <formula>0</formula>
    </cfRule>
  </conditionalFormatting>
  <conditionalFormatting sqref="R59">
    <cfRule type="cellIs" dxfId="319" priority="328" stopIfTrue="1" operator="equal">
      <formula>0</formula>
    </cfRule>
  </conditionalFormatting>
  <conditionalFormatting sqref="Y59">
    <cfRule type="cellIs" dxfId="318" priority="327" stopIfTrue="1" operator="equal">
      <formula>0</formula>
    </cfRule>
  </conditionalFormatting>
  <conditionalFormatting sqref="D38">
    <cfRule type="expression" dxfId="317" priority="326">
      <formula>D38=0</formula>
    </cfRule>
  </conditionalFormatting>
  <conditionalFormatting sqref="F44">
    <cfRule type="expression" dxfId="316" priority="324">
      <formula>A37&lt;&gt;"A"</formula>
    </cfRule>
  </conditionalFormatting>
  <conditionalFormatting sqref="F42">
    <cfRule type="expression" dxfId="315" priority="321">
      <formula>OR(A37="D",A37="F")</formula>
    </cfRule>
  </conditionalFormatting>
  <conditionalFormatting sqref="F45">
    <cfRule type="expression" dxfId="314" priority="320">
      <formula>A37&lt;&gt;"A"</formula>
    </cfRule>
  </conditionalFormatting>
  <conditionalFormatting sqref="F43">
    <cfRule type="expression" dxfId="313" priority="316">
      <formula>OR(A37="D",A37="F")</formula>
    </cfRule>
  </conditionalFormatting>
  <conditionalFormatting sqref="D49">
    <cfRule type="cellIs" dxfId="312" priority="313" stopIfTrue="1" operator="equal">
      <formula>0</formula>
    </cfRule>
  </conditionalFormatting>
  <conditionalFormatting sqref="D48">
    <cfRule type="expression" dxfId="311" priority="312">
      <formula>D48=0</formula>
    </cfRule>
  </conditionalFormatting>
  <conditionalFormatting sqref="K49">
    <cfRule type="cellIs" dxfId="310" priority="311" stopIfTrue="1" operator="equal">
      <formula>0</formula>
    </cfRule>
  </conditionalFormatting>
  <conditionalFormatting sqref="K48">
    <cfRule type="expression" dxfId="309" priority="310">
      <formula>K48=0</formula>
    </cfRule>
  </conditionalFormatting>
  <conditionalFormatting sqref="R49">
    <cfRule type="cellIs" dxfId="308" priority="309" stopIfTrue="1" operator="equal">
      <formula>0</formula>
    </cfRule>
  </conditionalFormatting>
  <conditionalFormatting sqref="R48">
    <cfRule type="expression" dxfId="307" priority="308">
      <formula>R48=0</formula>
    </cfRule>
  </conditionalFormatting>
  <conditionalFormatting sqref="Y49">
    <cfRule type="cellIs" dxfId="306" priority="307" stopIfTrue="1" operator="equal">
      <formula>0</formula>
    </cfRule>
  </conditionalFormatting>
  <conditionalFormatting sqref="Y48">
    <cfRule type="expression" dxfId="305" priority="306">
      <formula>Y48=0</formula>
    </cfRule>
  </conditionalFormatting>
  <conditionalFormatting sqref="K39">
    <cfRule type="cellIs" dxfId="304" priority="305" stopIfTrue="1" operator="equal">
      <formula>0</formula>
    </cfRule>
  </conditionalFormatting>
  <conditionalFormatting sqref="K38">
    <cfRule type="expression" dxfId="303" priority="304">
      <formula>K38=0</formula>
    </cfRule>
  </conditionalFormatting>
  <conditionalFormatting sqref="R39">
    <cfRule type="cellIs" dxfId="302" priority="303" stopIfTrue="1" operator="equal">
      <formula>0</formula>
    </cfRule>
  </conditionalFormatting>
  <conditionalFormatting sqref="R38">
    <cfRule type="expression" dxfId="301" priority="302">
      <formula>R38=0</formula>
    </cfRule>
  </conditionalFormatting>
  <conditionalFormatting sqref="Y39">
    <cfRule type="cellIs" dxfId="300" priority="301" stopIfTrue="1" operator="equal">
      <formula>0</formula>
    </cfRule>
  </conditionalFormatting>
  <conditionalFormatting sqref="Y38">
    <cfRule type="expression" dxfId="299" priority="300">
      <formula>Y38=0</formula>
    </cfRule>
  </conditionalFormatting>
  <conditionalFormatting sqref="K41">
    <cfRule type="cellIs" dxfId="298" priority="295" operator="equal">
      <formula>0</formula>
    </cfRule>
  </conditionalFormatting>
  <conditionalFormatting sqref="K40">
    <cfRule type="cellIs" dxfId="297" priority="294" operator="equal">
      <formula>0</formula>
    </cfRule>
  </conditionalFormatting>
  <conditionalFormatting sqref="K44">
    <cfRule type="expression" dxfId="296" priority="280">
      <formula>H37&lt;&gt;"A"</formula>
    </cfRule>
    <cfRule type="expression" dxfId="295" priority="296">
      <formula>K44=0</formula>
    </cfRule>
  </conditionalFormatting>
  <conditionalFormatting sqref="L44">
    <cfRule type="expression" dxfId="294" priority="288">
      <formula>H37&lt;&gt;"A"</formula>
    </cfRule>
    <cfRule type="expression" dxfId="293" priority="297">
      <formula>AND(K44=0,L44=0)</formula>
    </cfRule>
  </conditionalFormatting>
  <conditionalFormatting sqref="K45">
    <cfRule type="expression" dxfId="292" priority="281">
      <formula>H37&lt;&gt;"A"</formula>
    </cfRule>
    <cfRule type="expression" dxfId="291" priority="298">
      <formula>K45=0</formula>
    </cfRule>
  </conditionalFormatting>
  <conditionalFormatting sqref="L45">
    <cfRule type="expression" dxfId="290" priority="282">
      <formula>H37&lt;&gt;"A"</formula>
    </cfRule>
    <cfRule type="expression" dxfId="289" priority="299">
      <formula>AND(K45=0,L45=0)</formula>
    </cfRule>
  </conditionalFormatting>
  <conditionalFormatting sqref="K42">
    <cfRule type="expression" dxfId="288" priority="286">
      <formula>OR(H37="D",H37="F")</formula>
    </cfRule>
    <cfRule type="expression" dxfId="287" priority="290">
      <formula>K42=0</formula>
    </cfRule>
  </conditionalFormatting>
  <conditionalFormatting sqref="L42">
    <cfRule type="expression" dxfId="286" priority="285">
      <formula>OR(H37="D",H37="F")</formula>
    </cfRule>
    <cfRule type="expression" dxfId="285" priority="291">
      <formula>AND(K42="",L42=0)</formula>
    </cfRule>
  </conditionalFormatting>
  <conditionalFormatting sqref="K43">
    <cfRule type="expression" dxfId="284" priority="277">
      <formula>OR(H37="D",H37="F")</formula>
    </cfRule>
    <cfRule type="expression" dxfId="283" priority="292">
      <formula>K43=0</formula>
    </cfRule>
  </conditionalFormatting>
  <conditionalFormatting sqref="L43">
    <cfRule type="expression" dxfId="282" priority="278">
      <formula>OR(H37="D",H37="F")</formula>
    </cfRule>
    <cfRule type="expression" dxfId="281" priority="293">
      <formula>AND(K43=0,L43=0)</formula>
    </cfRule>
  </conditionalFormatting>
  <conditionalFormatting sqref="L41">
    <cfRule type="expression" dxfId="280" priority="289">
      <formula>AND(K41=0,L41=0)</formula>
    </cfRule>
  </conditionalFormatting>
  <conditionalFormatting sqref="M44">
    <cfRule type="expression" dxfId="279" priority="287">
      <formula>H37&lt;&gt;"A"</formula>
    </cfRule>
  </conditionalFormatting>
  <conditionalFormatting sqref="M42">
    <cfRule type="expression" dxfId="278" priority="284">
      <formula>OR(H37="D",H37="F")</formula>
    </cfRule>
  </conditionalFormatting>
  <conditionalFormatting sqref="M45">
    <cfRule type="expression" dxfId="277" priority="283">
      <formula>H37&lt;&gt;"A"</formula>
    </cfRule>
  </conditionalFormatting>
  <conditionalFormatting sqref="M43">
    <cfRule type="expression" dxfId="276" priority="279">
      <formula>OR(H37="D",H37="F")</formula>
    </cfRule>
  </conditionalFormatting>
  <conditionalFormatting sqref="R41">
    <cfRule type="cellIs" dxfId="275" priority="272" operator="equal">
      <formula>0</formula>
    </cfRule>
  </conditionalFormatting>
  <conditionalFormatting sqref="R40">
    <cfRule type="cellIs" dxfId="274" priority="271" operator="equal">
      <formula>0</formula>
    </cfRule>
  </conditionalFormatting>
  <conditionalFormatting sqref="R44">
    <cfRule type="expression" dxfId="273" priority="257">
      <formula>O37&lt;&gt;"A"</formula>
    </cfRule>
    <cfRule type="expression" dxfId="272" priority="273">
      <formula>R44=0</formula>
    </cfRule>
  </conditionalFormatting>
  <conditionalFormatting sqref="S44">
    <cfRule type="expression" dxfId="271" priority="265">
      <formula>O37&lt;&gt;"A"</formula>
    </cfRule>
    <cfRule type="expression" dxfId="270" priority="274">
      <formula>AND(R44=0,S44=0)</formula>
    </cfRule>
  </conditionalFormatting>
  <conditionalFormatting sqref="R45">
    <cfRule type="expression" dxfId="269" priority="258">
      <formula>O37&lt;&gt;"A"</formula>
    </cfRule>
    <cfRule type="expression" dxfId="268" priority="275">
      <formula>R45=0</formula>
    </cfRule>
  </conditionalFormatting>
  <conditionalFormatting sqref="S45">
    <cfRule type="expression" dxfId="267" priority="259">
      <formula>O37&lt;&gt;"A"</formula>
    </cfRule>
    <cfRule type="expression" dxfId="266" priority="276">
      <formula>AND(R45=0,S45=0)</formula>
    </cfRule>
  </conditionalFormatting>
  <conditionalFormatting sqref="R42">
    <cfRule type="expression" dxfId="265" priority="263">
      <formula>OR(O37="D",O37="F")</formula>
    </cfRule>
    <cfRule type="expression" dxfId="264" priority="267">
      <formula>R42=0</formula>
    </cfRule>
  </conditionalFormatting>
  <conditionalFormatting sqref="S42">
    <cfRule type="expression" dxfId="263" priority="262">
      <formula>OR(O37="D",O37="F")</formula>
    </cfRule>
    <cfRule type="expression" dxfId="262" priority="268">
      <formula>AND(R42="",S42=0)</formula>
    </cfRule>
  </conditionalFormatting>
  <conditionalFormatting sqref="R43">
    <cfRule type="expression" dxfId="261" priority="254">
      <formula>OR(O37="D",O37="F")</formula>
    </cfRule>
    <cfRule type="expression" dxfId="260" priority="269">
      <formula>R43=0</formula>
    </cfRule>
  </conditionalFormatting>
  <conditionalFormatting sqref="S43">
    <cfRule type="expression" dxfId="259" priority="255">
      <formula>OR(O37="D",O37="F")</formula>
    </cfRule>
    <cfRule type="expression" dxfId="258" priority="270">
      <formula>AND(R43=0,S43=0)</formula>
    </cfRule>
  </conditionalFormatting>
  <conditionalFormatting sqref="S41">
    <cfRule type="expression" dxfId="257" priority="266">
      <formula>AND(R41=0,S41=0)</formula>
    </cfRule>
  </conditionalFormatting>
  <conditionalFormatting sqref="T44">
    <cfRule type="expression" dxfId="256" priority="264">
      <formula>O37&lt;&gt;"A"</formula>
    </cfRule>
  </conditionalFormatting>
  <conditionalFormatting sqref="T42">
    <cfRule type="expression" dxfId="255" priority="261">
      <formula>OR(O37="D",O37="F")</formula>
    </cfRule>
  </conditionalFormatting>
  <conditionalFormatting sqref="T45">
    <cfRule type="expression" dxfId="254" priority="260">
      <formula>O37&lt;&gt;"A"</formula>
    </cfRule>
  </conditionalFormatting>
  <conditionalFormatting sqref="T43">
    <cfRule type="expression" dxfId="253" priority="256">
      <formula>OR(O37="D",O37="F")</formula>
    </cfRule>
  </conditionalFormatting>
  <conditionalFormatting sqref="Y41">
    <cfRule type="cellIs" dxfId="252" priority="249" operator="equal">
      <formula>0</formula>
    </cfRule>
  </conditionalFormatting>
  <conditionalFormatting sqref="Y40">
    <cfRule type="cellIs" dxfId="251" priority="248" operator="equal">
      <formula>0</formula>
    </cfRule>
  </conditionalFormatting>
  <conditionalFormatting sqref="Y44">
    <cfRule type="expression" dxfId="250" priority="234">
      <formula>V37&lt;&gt;"A"</formula>
    </cfRule>
    <cfRule type="expression" dxfId="249" priority="250">
      <formula>Y44=0</formula>
    </cfRule>
  </conditionalFormatting>
  <conditionalFormatting sqref="Z44">
    <cfRule type="expression" dxfId="248" priority="242">
      <formula>V37&lt;&gt;"A"</formula>
    </cfRule>
    <cfRule type="expression" dxfId="247" priority="251">
      <formula>AND(Y44=0,Z44=0)</formula>
    </cfRule>
  </conditionalFormatting>
  <conditionalFormatting sqref="Y45">
    <cfRule type="expression" dxfId="246" priority="235">
      <formula>V37&lt;&gt;"A"</formula>
    </cfRule>
    <cfRule type="expression" dxfId="245" priority="252">
      <formula>Y45=0</formula>
    </cfRule>
  </conditionalFormatting>
  <conditionalFormatting sqref="Z45">
    <cfRule type="expression" dxfId="244" priority="236">
      <formula>V37&lt;&gt;"A"</formula>
    </cfRule>
    <cfRule type="expression" dxfId="243" priority="253">
      <formula>AND(Y45=0,Z45=0)</formula>
    </cfRule>
  </conditionalFormatting>
  <conditionalFormatting sqref="Y42">
    <cfRule type="expression" dxfId="242" priority="240">
      <formula>OR(V37="D",V37="F")</formula>
    </cfRule>
    <cfRule type="expression" dxfId="241" priority="244">
      <formula>Y42=0</formula>
    </cfRule>
  </conditionalFormatting>
  <conditionalFormatting sqref="Z42">
    <cfRule type="expression" dxfId="240" priority="239">
      <formula>OR(V37="D",V37="F")</formula>
    </cfRule>
    <cfRule type="expression" dxfId="239" priority="245">
      <formula>AND(Y42="",Z42=0)</formula>
    </cfRule>
  </conditionalFormatting>
  <conditionalFormatting sqref="Y43">
    <cfRule type="expression" dxfId="238" priority="231">
      <formula>OR(V37="D",V37="F")</formula>
    </cfRule>
    <cfRule type="expression" dxfId="237" priority="246">
      <formula>Y43=0</formula>
    </cfRule>
  </conditionalFormatting>
  <conditionalFormatting sqref="Z43">
    <cfRule type="expression" dxfId="236" priority="232">
      <formula>OR(V37="D",V37="F")</formula>
    </cfRule>
    <cfRule type="expression" dxfId="235" priority="247">
      <formula>AND(Y43=0,Z43=0)</formula>
    </cfRule>
  </conditionalFormatting>
  <conditionalFormatting sqref="Z41">
    <cfRule type="expression" dxfId="234" priority="243">
      <formula>AND(Y41=0,Z41=0)</formula>
    </cfRule>
  </conditionalFormatting>
  <conditionalFormatting sqref="AA44">
    <cfRule type="expression" dxfId="233" priority="241">
      <formula>V37&lt;&gt;"A"</formula>
    </cfRule>
  </conditionalFormatting>
  <conditionalFormatting sqref="AA42">
    <cfRule type="expression" dxfId="232" priority="238">
      <formula>OR(V37="D",V37="F")</formula>
    </cfRule>
  </conditionalFormatting>
  <conditionalFormatting sqref="AA45">
    <cfRule type="expression" dxfId="231" priority="237">
      <formula>V37&lt;&gt;"A"</formula>
    </cfRule>
  </conditionalFormatting>
  <conditionalFormatting sqref="AA43">
    <cfRule type="expression" dxfId="230" priority="233">
      <formula>OR(V37="D",V37="F")</formula>
    </cfRule>
  </conditionalFormatting>
  <conditionalFormatting sqref="D51">
    <cfRule type="cellIs" dxfId="229" priority="226" operator="equal">
      <formula>0</formula>
    </cfRule>
  </conditionalFormatting>
  <conditionalFormatting sqref="D50">
    <cfRule type="cellIs" dxfId="228" priority="225" operator="equal">
      <formula>0</formula>
    </cfRule>
  </conditionalFormatting>
  <conditionalFormatting sqref="D54">
    <cfRule type="expression" dxfId="227" priority="211">
      <formula>A47&lt;&gt;"A"</formula>
    </cfRule>
    <cfRule type="expression" dxfId="226" priority="227">
      <formula>D54=0</formula>
    </cfRule>
  </conditionalFormatting>
  <conditionalFormatting sqref="E54">
    <cfRule type="expression" dxfId="225" priority="219">
      <formula>A47&lt;&gt;"A"</formula>
    </cfRule>
    <cfRule type="expression" dxfId="224" priority="228">
      <formula>AND(D54=0,E54=0)</formula>
    </cfRule>
  </conditionalFormatting>
  <conditionalFormatting sqref="D55">
    <cfRule type="expression" dxfId="223" priority="212">
      <formula>A47&lt;&gt;"A"</formula>
    </cfRule>
    <cfRule type="expression" dxfId="222" priority="229">
      <formula>D55=0</formula>
    </cfRule>
  </conditionalFormatting>
  <conditionalFormatting sqref="E55">
    <cfRule type="expression" dxfId="221" priority="213">
      <formula>A47&lt;&gt;"A"</formula>
    </cfRule>
    <cfRule type="expression" dxfId="220" priority="230">
      <formula>AND(D55=0,E55=0)</formula>
    </cfRule>
  </conditionalFormatting>
  <conditionalFormatting sqref="D52">
    <cfRule type="expression" dxfId="219" priority="217">
      <formula>OR(A47="D",A47="F")</formula>
    </cfRule>
    <cfRule type="expression" dxfId="218" priority="221">
      <formula>D52=0</formula>
    </cfRule>
  </conditionalFormatting>
  <conditionalFormatting sqref="E52">
    <cfRule type="expression" dxfId="217" priority="216">
      <formula>OR(A47="D",A47="F")</formula>
    </cfRule>
    <cfRule type="expression" dxfId="216" priority="222">
      <formula>AND(D52="",E52=0)</formula>
    </cfRule>
  </conditionalFormatting>
  <conditionalFormatting sqref="D53">
    <cfRule type="expression" dxfId="215" priority="208">
      <formula>OR(A47="D",A47="F")</formula>
    </cfRule>
    <cfRule type="expression" dxfId="214" priority="223">
      <formula>D53=0</formula>
    </cfRule>
  </conditionalFormatting>
  <conditionalFormatting sqref="E53">
    <cfRule type="expression" dxfId="213" priority="209">
      <formula>OR(A47="D",A47="F")</formula>
    </cfRule>
    <cfRule type="expression" dxfId="212" priority="224">
      <formula>AND(D53=0,E53=0)</formula>
    </cfRule>
  </conditionalFormatting>
  <conditionalFormatting sqref="E51">
    <cfRule type="expression" dxfId="211" priority="220">
      <formula>AND(D51=0,E51=0)</formula>
    </cfRule>
  </conditionalFormatting>
  <conditionalFormatting sqref="F54">
    <cfRule type="expression" dxfId="210" priority="218">
      <formula>A47&lt;&gt;"A"</formula>
    </cfRule>
  </conditionalFormatting>
  <conditionalFormatting sqref="F52">
    <cfRule type="expression" dxfId="209" priority="215">
      <formula>OR(A47="D",A47="F")</formula>
    </cfRule>
  </conditionalFormatting>
  <conditionalFormatting sqref="F55">
    <cfRule type="expression" dxfId="208" priority="214">
      <formula>A47&lt;&gt;"A"</formula>
    </cfRule>
  </conditionalFormatting>
  <conditionalFormatting sqref="F53">
    <cfRule type="expression" dxfId="207" priority="210">
      <formula>OR(A47="D",A47="F")</formula>
    </cfRule>
  </conditionalFormatting>
  <conditionalFormatting sqref="K51">
    <cfRule type="cellIs" dxfId="206" priority="203" operator="equal">
      <formula>0</formula>
    </cfRule>
  </conditionalFormatting>
  <conditionalFormatting sqref="K50">
    <cfRule type="cellIs" dxfId="205" priority="202" operator="equal">
      <formula>0</formula>
    </cfRule>
  </conditionalFormatting>
  <conditionalFormatting sqref="K54">
    <cfRule type="expression" dxfId="204" priority="188">
      <formula>H47&lt;&gt;"A"</formula>
    </cfRule>
    <cfRule type="expression" dxfId="203" priority="204">
      <formula>K54=0</formula>
    </cfRule>
  </conditionalFormatting>
  <conditionalFormatting sqref="L54">
    <cfRule type="expression" dxfId="202" priority="196">
      <formula>H47&lt;&gt;"A"</formula>
    </cfRule>
    <cfRule type="expression" dxfId="201" priority="205">
      <formula>AND(K54=0,L54=0)</formula>
    </cfRule>
  </conditionalFormatting>
  <conditionalFormatting sqref="K55">
    <cfRule type="expression" dxfId="200" priority="189">
      <formula>H47&lt;&gt;"A"</formula>
    </cfRule>
    <cfRule type="expression" dxfId="199" priority="206">
      <formula>K55=0</formula>
    </cfRule>
  </conditionalFormatting>
  <conditionalFormatting sqref="L55">
    <cfRule type="expression" dxfId="198" priority="190">
      <formula>H47&lt;&gt;"A"</formula>
    </cfRule>
    <cfRule type="expression" dxfId="197" priority="207">
      <formula>AND(K55=0,L55=0)</formula>
    </cfRule>
  </conditionalFormatting>
  <conditionalFormatting sqref="K52">
    <cfRule type="expression" dxfId="196" priority="194">
      <formula>OR(H47="D",H47="F")</formula>
    </cfRule>
    <cfRule type="expression" dxfId="195" priority="198">
      <formula>K52=0</formula>
    </cfRule>
  </conditionalFormatting>
  <conditionalFormatting sqref="L52">
    <cfRule type="expression" dxfId="194" priority="193">
      <formula>OR(H47="D",H47="F")</formula>
    </cfRule>
    <cfRule type="expression" dxfId="193" priority="199">
      <formula>AND(K52="",L52=0)</formula>
    </cfRule>
  </conditionalFormatting>
  <conditionalFormatting sqref="K53">
    <cfRule type="expression" dxfId="192" priority="185">
      <formula>OR(H47="D",H47="F")</formula>
    </cfRule>
    <cfRule type="expression" dxfId="191" priority="200">
      <formula>K53=0</formula>
    </cfRule>
  </conditionalFormatting>
  <conditionalFormatting sqref="L53">
    <cfRule type="expression" dxfId="190" priority="186">
      <formula>OR(H47="D",H47="F")</formula>
    </cfRule>
    <cfRule type="expression" dxfId="189" priority="201">
      <formula>AND(K53=0,L53=0)</formula>
    </cfRule>
  </conditionalFormatting>
  <conditionalFormatting sqref="L51">
    <cfRule type="expression" dxfId="188" priority="197">
      <formula>AND(K51=0,L51=0)</formula>
    </cfRule>
  </conditionalFormatting>
  <conditionalFormatting sqref="M54">
    <cfRule type="expression" dxfId="187" priority="195">
      <formula>H47&lt;&gt;"A"</formula>
    </cfRule>
  </conditionalFormatting>
  <conditionalFormatting sqref="M52">
    <cfRule type="expression" dxfId="186" priority="192">
      <formula>OR(H47="D",H47="F")</formula>
    </cfRule>
  </conditionalFormatting>
  <conditionalFormatting sqref="M55">
    <cfRule type="expression" dxfId="185" priority="191">
      <formula>H47&lt;&gt;"A"</formula>
    </cfRule>
  </conditionalFormatting>
  <conditionalFormatting sqref="M53">
    <cfRule type="expression" dxfId="184" priority="187">
      <formula>OR(H47="D",H47="F")</formula>
    </cfRule>
  </conditionalFormatting>
  <conditionalFormatting sqref="R51">
    <cfRule type="cellIs" dxfId="183" priority="180" operator="equal">
      <formula>0</formula>
    </cfRule>
  </conditionalFormatting>
  <conditionalFormatting sqref="R50">
    <cfRule type="cellIs" dxfId="182" priority="179" operator="equal">
      <formula>0</formula>
    </cfRule>
  </conditionalFormatting>
  <conditionalFormatting sqref="R54">
    <cfRule type="expression" dxfId="181" priority="165">
      <formula>O47&lt;&gt;"A"</formula>
    </cfRule>
    <cfRule type="expression" dxfId="180" priority="181">
      <formula>R54=0</formula>
    </cfRule>
  </conditionalFormatting>
  <conditionalFormatting sqref="S54">
    <cfRule type="expression" dxfId="179" priority="173">
      <formula>O47&lt;&gt;"A"</formula>
    </cfRule>
    <cfRule type="expression" dxfId="178" priority="182">
      <formula>AND(R54=0,S54=0)</formula>
    </cfRule>
  </conditionalFormatting>
  <conditionalFormatting sqref="R55">
    <cfRule type="expression" dxfId="177" priority="166">
      <formula>O47&lt;&gt;"A"</formula>
    </cfRule>
    <cfRule type="expression" dxfId="176" priority="183">
      <formula>R55=0</formula>
    </cfRule>
  </conditionalFormatting>
  <conditionalFormatting sqref="S55">
    <cfRule type="expression" dxfId="175" priority="167">
      <formula>O47&lt;&gt;"A"</formula>
    </cfRule>
    <cfRule type="expression" dxfId="174" priority="184">
      <formula>AND(R55=0,S55=0)</formula>
    </cfRule>
  </conditionalFormatting>
  <conditionalFormatting sqref="R52">
    <cfRule type="expression" dxfId="173" priority="171">
      <formula>OR(O47="D",O47="F")</formula>
    </cfRule>
    <cfRule type="expression" dxfId="172" priority="175">
      <formula>R52=0</formula>
    </cfRule>
  </conditionalFormatting>
  <conditionalFormatting sqref="S52">
    <cfRule type="expression" dxfId="171" priority="170">
      <formula>OR(O47="D",O47="F")</formula>
    </cfRule>
    <cfRule type="expression" dxfId="170" priority="176">
      <formula>AND(R52="",S52=0)</formula>
    </cfRule>
  </conditionalFormatting>
  <conditionalFormatting sqref="R53">
    <cfRule type="expression" dxfId="169" priority="162">
      <formula>OR(O47="D",O47="F")</formula>
    </cfRule>
    <cfRule type="expression" dxfId="168" priority="177">
      <formula>R53=0</formula>
    </cfRule>
  </conditionalFormatting>
  <conditionalFormatting sqref="S53">
    <cfRule type="expression" dxfId="167" priority="163">
      <formula>OR(O47="D",O47="F")</formula>
    </cfRule>
    <cfRule type="expression" dxfId="166" priority="178">
      <formula>AND(R53=0,S53=0)</formula>
    </cfRule>
  </conditionalFormatting>
  <conditionalFormatting sqref="S51">
    <cfRule type="expression" dxfId="165" priority="174">
      <formula>AND(R51=0,S51=0)</formula>
    </cfRule>
  </conditionalFormatting>
  <conditionalFormatting sqref="T54">
    <cfRule type="expression" dxfId="164" priority="172">
      <formula>O47&lt;&gt;"A"</formula>
    </cfRule>
  </conditionalFormatting>
  <conditionalFormatting sqref="T52">
    <cfRule type="expression" dxfId="163" priority="169">
      <formula>OR(O47="D",O47="F")</formula>
    </cfRule>
  </conditionalFormatting>
  <conditionalFormatting sqref="T55">
    <cfRule type="expression" dxfId="162" priority="168">
      <formula>O47&lt;&gt;"A"</formula>
    </cfRule>
  </conditionalFormatting>
  <conditionalFormatting sqref="T53">
    <cfRule type="expression" dxfId="161" priority="164">
      <formula>OR(O47="D",O47="F")</formula>
    </cfRule>
  </conditionalFormatting>
  <conditionalFormatting sqref="Y51">
    <cfRule type="cellIs" dxfId="160" priority="157" operator="equal">
      <formula>0</formula>
    </cfRule>
  </conditionalFormatting>
  <conditionalFormatting sqref="Y50">
    <cfRule type="cellIs" dxfId="159" priority="156" operator="equal">
      <formula>0</formula>
    </cfRule>
  </conditionalFormatting>
  <conditionalFormatting sqref="Y54">
    <cfRule type="expression" dxfId="158" priority="142">
      <formula>V47&lt;&gt;"A"</formula>
    </cfRule>
    <cfRule type="expression" dxfId="157" priority="158">
      <formula>Y54=0</formula>
    </cfRule>
  </conditionalFormatting>
  <conditionalFormatting sqref="Z54">
    <cfRule type="expression" dxfId="156" priority="150">
      <formula>V47&lt;&gt;"A"</formula>
    </cfRule>
    <cfRule type="expression" dxfId="155" priority="159">
      <formula>AND(Y54=0,Z54=0)</formula>
    </cfRule>
  </conditionalFormatting>
  <conditionalFormatting sqref="Y55">
    <cfRule type="expression" dxfId="154" priority="143">
      <formula>V47&lt;&gt;"A"</formula>
    </cfRule>
    <cfRule type="expression" dxfId="153" priority="160">
      <formula>Y55=0</formula>
    </cfRule>
  </conditionalFormatting>
  <conditionalFormatting sqref="Z55">
    <cfRule type="expression" dxfId="152" priority="144">
      <formula>V47&lt;&gt;"A"</formula>
    </cfRule>
    <cfRule type="expression" dxfId="151" priority="161">
      <formula>AND(Y55=0,Z55=0)</formula>
    </cfRule>
  </conditionalFormatting>
  <conditionalFormatting sqref="Y52">
    <cfRule type="expression" dxfId="150" priority="148">
      <formula>OR(V47="D",V47="F")</formula>
    </cfRule>
    <cfRule type="expression" dxfId="149" priority="152">
      <formula>Y52=0</formula>
    </cfRule>
  </conditionalFormatting>
  <conditionalFormatting sqref="Z52">
    <cfRule type="expression" dxfId="148" priority="147">
      <formula>OR(V47="D",V47="F")</formula>
    </cfRule>
    <cfRule type="expression" dxfId="147" priority="153">
      <formula>AND(Y52="",Z52=0)</formula>
    </cfRule>
  </conditionalFormatting>
  <conditionalFormatting sqref="Y53">
    <cfRule type="expression" dxfId="146" priority="139">
      <formula>OR(V47="D",V47="F")</formula>
    </cfRule>
    <cfRule type="expression" dxfId="145" priority="154">
      <formula>Y53=0</formula>
    </cfRule>
  </conditionalFormatting>
  <conditionalFormatting sqref="Z53">
    <cfRule type="expression" dxfId="144" priority="140">
      <formula>OR(V47="D",V47="F")</formula>
    </cfRule>
    <cfRule type="expression" dxfId="143" priority="155">
      <formula>AND(Y53=0,Z53=0)</formula>
    </cfRule>
  </conditionalFormatting>
  <conditionalFormatting sqref="Z51">
    <cfRule type="expression" dxfId="142" priority="151">
      <formula>AND(Y51=0,Z51=0)</formula>
    </cfRule>
  </conditionalFormatting>
  <conditionalFormatting sqref="AA54">
    <cfRule type="expression" dxfId="141" priority="149">
      <formula>V47&lt;&gt;"A"</formula>
    </cfRule>
  </conditionalFormatting>
  <conditionalFormatting sqref="AA52">
    <cfRule type="expression" dxfId="140" priority="146">
      <formula>OR(V47="D",V47="F")</formula>
    </cfRule>
  </conditionalFormatting>
  <conditionalFormatting sqref="AA55">
    <cfRule type="expression" dxfId="139" priority="145">
      <formula>V47&lt;&gt;"A"</formula>
    </cfRule>
  </conditionalFormatting>
  <conditionalFormatting sqref="AA53">
    <cfRule type="expression" dxfId="138" priority="141">
      <formula>OR(V47="D",V47="F")</formula>
    </cfRule>
  </conditionalFormatting>
  <conditionalFormatting sqref="D61">
    <cfRule type="cellIs" dxfId="137" priority="134" operator="equal">
      <formula>0</formula>
    </cfRule>
  </conditionalFormatting>
  <conditionalFormatting sqref="D60">
    <cfRule type="cellIs" dxfId="136" priority="133" operator="equal">
      <formula>0</formula>
    </cfRule>
  </conditionalFormatting>
  <conditionalFormatting sqref="D64">
    <cfRule type="expression" dxfId="135" priority="119">
      <formula>A57&lt;&gt;"A"</formula>
    </cfRule>
    <cfRule type="expression" dxfId="134" priority="135">
      <formula>D64=0</formula>
    </cfRule>
  </conditionalFormatting>
  <conditionalFormatting sqref="E64">
    <cfRule type="expression" dxfId="133" priority="127">
      <formula>A57&lt;&gt;"A"</formula>
    </cfRule>
    <cfRule type="expression" dxfId="132" priority="136">
      <formula>AND(D64=0,E64=0)</formula>
    </cfRule>
  </conditionalFormatting>
  <conditionalFormatting sqref="D65">
    <cfRule type="expression" dxfId="131" priority="120">
      <formula>A57&lt;&gt;"A"</formula>
    </cfRule>
    <cfRule type="expression" dxfId="130" priority="137">
      <formula>D65=0</formula>
    </cfRule>
  </conditionalFormatting>
  <conditionalFormatting sqref="E65">
    <cfRule type="expression" dxfId="129" priority="121">
      <formula>A57&lt;&gt;"A"</formula>
    </cfRule>
    <cfRule type="expression" dxfId="128" priority="138">
      <formula>AND(D65=0,E65=0)</formula>
    </cfRule>
  </conditionalFormatting>
  <conditionalFormatting sqref="D62">
    <cfRule type="expression" dxfId="127" priority="125">
      <formula>OR(A57="D",A57="F")</formula>
    </cfRule>
    <cfRule type="expression" dxfId="126" priority="129">
      <formula>D62=0</formula>
    </cfRule>
  </conditionalFormatting>
  <conditionalFormatting sqref="E62">
    <cfRule type="expression" dxfId="125" priority="124">
      <formula>OR(A57="D",A57="F")</formula>
    </cfRule>
    <cfRule type="expression" dxfId="124" priority="130">
      <formula>AND(D62="",E62=0)</formula>
    </cfRule>
  </conditionalFormatting>
  <conditionalFormatting sqref="D63">
    <cfRule type="expression" dxfId="123" priority="116">
      <formula>OR(A57="D",A57="F")</formula>
    </cfRule>
    <cfRule type="expression" dxfId="122" priority="131">
      <formula>D63=0</formula>
    </cfRule>
  </conditionalFormatting>
  <conditionalFormatting sqref="E63">
    <cfRule type="expression" dxfId="121" priority="117">
      <formula>OR(A57="D",A57="F")</formula>
    </cfRule>
    <cfRule type="expression" dxfId="120" priority="132">
      <formula>AND(D63=0,E63=0)</formula>
    </cfRule>
  </conditionalFormatting>
  <conditionalFormatting sqref="E61">
    <cfRule type="expression" dxfId="119" priority="128">
      <formula>AND(D61=0,E61=0)</formula>
    </cfRule>
  </conditionalFormatting>
  <conditionalFormatting sqref="F64">
    <cfRule type="expression" dxfId="118" priority="126">
      <formula>A57&lt;&gt;"A"</formula>
    </cfRule>
  </conditionalFormatting>
  <conditionalFormatting sqref="F62">
    <cfRule type="expression" dxfId="117" priority="123">
      <formula>OR(A57="D",A57="F")</formula>
    </cfRule>
  </conditionalFormatting>
  <conditionalFormatting sqref="F65">
    <cfRule type="expression" dxfId="116" priority="122">
      <formula>A57&lt;&gt;"A"</formula>
    </cfRule>
  </conditionalFormatting>
  <conditionalFormatting sqref="F63">
    <cfRule type="expression" dxfId="115" priority="118">
      <formula>OR(A57="D",A57="F")</formula>
    </cfRule>
  </conditionalFormatting>
  <conditionalFormatting sqref="K61">
    <cfRule type="cellIs" dxfId="114" priority="111" operator="equal">
      <formula>0</formula>
    </cfRule>
  </conditionalFormatting>
  <conditionalFormatting sqref="K60">
    <cfRule type="cellIs" dxfId="113" priority="110" operator="equal">
      <formula>0</formula>
    </cfRule>
  </conditionalFormatting>
  <conditionalFormatting sqref="K64">
    <cfRule type="expression" dxfId="112" priority="96">
      <formula>H57&lt;&gt;"A"</formula>
    </cfRule>
    <cfRule type="expression" dxfId="111" priority="112">
      <formula>K64=0</formula>
    </cfRule>
  </conditionalFormatting>
  <conditionalFormatting sqref="L64">
    <cfRule type="expression" dxfId="110" priority="104">
      <formula>H57&lt;&gt;"A"</formula>
    </cfRule>
    <cfRule type="expression" dxfId="109" priority="113">
      <formula>AND(K64=0,L64=0)</formula>
    </cfRule>
  </conditionalFormatting>
  <conditionalFormatting sqref="K65">
    <cfRule type="expression" dxfId="108" priority="97">
      <formula>H57&lt;&gt;"A"</formula>
    </cfRule>
    <cfRule type="expression" dxfId="107" priority="114">
      <formula>K65=0</formula>
    </cfRule>
  </conditionalFormatting>
  <conditionalFormatting sqref="L65">
    <cfRule type="expression" dxfId="106" priority="98">
      <formula>H57&lt;&gt;"A"</formula>
    </cfRule>
    <cfRule type="expression" dxfId="105" priority="115">
      <formula>AND(K65=0,L65=0)</formula>
    </cfRule>
  </conditionalFormatting>
  <conditionalFormatting sqref="K62">
    <cfRule type="expression" dxfId="104" priority="102">
      <formula>OR(H57="D",H57="F")</formula>
    </cfRule>
    <cfRule type="expression" dxfId="103" priority="106">
      <formula>K62=0</formula>
    </cfRule>
  </conditionalFormatting>
  <conditionalFormatting sqref="L62">
    <cfRule type="expression" dxfId="102" priority="101">
      <formula>OR(H57="D",H57="F")</formula>
    </cfRule>
    <cfRule type="expression" dxfId="101" priority="107">
      <formula>AND(K62="",L62=0)</formula>
    </cfRule>
  </conditionalFormatting>
  <conditionalFormatting sqref="K63">
    <cfRule type="expression" dxfId="100" priority="93">
      <formula>OR(H57="D",H57="F")</formula>
    </cfRule>
    <cfRule type="expression" dxfId="99" priority="108">
      <formula>K63=0</formula>
    </cfRule>
  </conditionalFormatting>
  <conditionalFormatting sqref="L63">
    <cfRule type="expression" dxfId="98" priority="94">
      <formula>OR(H57="D",H57="F")</formula>
    </cfRule>
    <cfRule type="expression" dxfId="97" priority="109">
      <formula>AND(K63=0,L63=0)</formula>
    </cfRule>
  </conditionalFormatting>
  <conditionalFormatting sqref="L61">
    <cfRule type="expression" dxfId="96" priority="105">
      <formula>AND(K61=0,L61=0)</formula>
    </cfRule>
  </conditionalFormatting>
  <conditionalFormatting sqref="M64">
    <cfRule type="expression" dxfId="95" priority="103">
      <formula>H57&lt;&gt;"A"</formula>
    </cfRule>
  </conditionalFormatting>
  <conditionalFormatting sqref="M62">
    <cfRule type="expression" dxfId="94" priority="100">
      <formula>OR(H57="D",H57="F")</formula>
    </cfRule>
  </conditionalFormatting>
  <conditionalFormatting sqref="M65">
    <cfRule type="expression" dxfId="93" priority="99">
      <formula>H57&lt;&gt;"A"</formula>
    </cfRule>
  </conditionalFormatting>
  <conditionalFormatting sqref="M63">
    <cfRule type="expression" dxfId="92" priority="95">
      <formula>OR(H57="D",H57="F")</formula>
    </cfRule>
  </conditionalFormatting>
  <conditionalFormatting sqref="R61">
    <cfRule type="cellIs" dxfId="91" priority="88" operator="equal">
      <formula>0</formula>
    </cfRule>
  </conditionalFormatting>
  <conditionalFormatting sqref="R60">
    <cfRule type="cellIs" dxfId="90" priority="87" operator="equal">
      <formula>0</formula>
    </cfRule>
  </conditionalFormatting>
  <conditionalFormatting sqref="R64">
    <cfRule type="expression" dxfId="89" priority="73">
      <formula>O57&lt;&gt;"A"</formula>
    </cfRule>
    <cfRule type="expression" dxfId="88" priority="89">
      <formula>R64=0</formula>
    </cfRule>
  </conditionalFormatting>
  <conditionalFormatting sqref="S64">
    <cfRule type="expression" dxfId="87" priority="81">
      <formula>O57&lt;&gt;"A"</formula>
    </cfRule>
    <cfRule type="expression" dxfId="86" priority="90">
      <formula>AND(R64=0,S64=0)</formula>
    </cfRule>
  </conditionalFormatting>
  <conditionalFormatting sqref="R65">
    <cfRule type="expression" dxfId="85" priority="74">
      <formula>O57&lt;&gt;"A"</formula>
    </cfRule>
    <cfRule type="expression" dxfId="84" priority="91">
      <formula>R65=0</formula>
    </cfRule>
  </conditionalFormatting>
  <conditionalFormatting sqref="S65">
    <cfRule type="expression" dxfId="83" priority="75">
      <formula>O57&lt;&gt;"A"</formula>
    </cfRule>
    <cfRule type="expression" dxfId="82" priority="92">
      <formula>AND(R65=0,S65=0)</formula>
    </cfRule>
  </conditionalFormatting>
  <conditionalFormatting sqref="R62">
    <cfRule type="expression" dxfId="81" priority="79">
      <formula>OR(O57="D",O57="F")</formula>
    </cfRule>
    <cfRule type="expression" dxfId="80" priority="83">
      <formula>R62=0</formula>
    </cfRule>
  </conditionalFormatting>
  <conditionalFormatting sqref="S62">
    <cfRule type="expression" dxfId="79" priority="78">
      <formula>OR(O57="D",O57="F")</formula>
    </cfRule>
    <cfRule type="expression" dxfId="78" priority="84">
      <formula>AND(R62="",S62=0)</formula>
    </cfRule>
  </conditionalFormatting>
  <conditionalFormatting sqref="R63">
    <cfRule type="expression" dxfId="77" priority="70">
      <formula>OR(O57="D",O57="F")</formula>
    </cfRule>
    <cfRule type="expression" dxfId="76" priority="85">
      <formula>R63=0</formula>
    </cfRule>
  </conditionalFormatting>
  <conditionalFormatting sqref="S63">
    <cfRule type="expression" dxfId="75" priority="71">
      <formula>OR(O57="D",O57="F")</formula>
    </cfRule>
    <cfRule type="expression" dxfId="74" priority="86">
      <formula>AND(R63=0,S63=0)</formula>
    </cfRule>
  </conditionalFormatting>
  <conditionalFormatting sqref="S61">
    <cfRule type="expression" dxfId="73" priority="82">
      <formula>AND(R61=0,S61=0)</formula>
    </cfRule>
  </conditionalFormatting>
  <conditionalFormatting sqref="T64">
    <cfRule type="expression" dxfId="72" priority="80">
      <formula>O57&lt;&gt;"A"</formula>
    </cfRule>
  </conditionalFormatting>
  <conditionalFormatting sqref="T62">
    <cfRule type="expression" dxfId="71" priority="77">
      <formula>OR(O57="D",O57="F")</formula>
    </cfRule>
  </conditionalFormatting>
  <conditionalFormatting sqref="T65">
    <cfRule type="expression" dxfId="70" priority="76">
      <formula>O57&lt;&gt;"A"</formula>
    </cfRule>
  </conditionalFormatting>
  <conditionalFormatting sqref="T63">
    <cfRule type="expression" dxfId="69" priority="72">
      <formula>OR(O57="D",O57="F")</formula>
    </cfRule>
  </conditionalFormatting>
  <conditionalFormatting sqref="Y61">
    <cfRule type="cellIs" dxfId="68" priority="65" operator="equal">
      <formula>0</formula>
    </cfRule>
  </conditionalFormatting>
  <conditionalFormatting sqref="Y60">
    <cfRule type="cellIs" dxfId="67" priority="64" operator="equal">
      <formula>0</formula>
    </cfRule>
  </conditionalFormatting>
  <conditionalFormatting sqref="Y64">
    <cfRule type="expression" dxfId="66" priority="50">
      <formula>V57&lt;&gt;"A"</formula>
    </cfRule>
    <cfRule type="expression" dxfId="65" priority="66">
      <formula>Y64=0</formula>
    </cfRule>
  </conditionalFormatting>
  <conditionalFormatting sqref="Z64">
    <cfRule type="expression" dxfId="64" priority="58">
      <formula>V57&lt;&gt;"A"</formula>
    </cfRule>
    <cfRule type="expression" dxfId="63" priority="67">
      <formula>AND(Y64=0,Z64=0)</formula>
    </cfRule>
  </conditionalFormatting>
  <conditionalFormatting sqref="Y65">
    <cfRule type="expression" dxfId="62" priority="51">
      <formula>V57&lt;&gt;"A"</formula>
    </cfRule>
    <cfRule type="expression" dxfId="61" priority="68">
      <formula>Y65=0</formula>
    </cfRule>
  </conditionalFormatting>
  <conditionalFormatting sqref="Z65">
    <cfRule type="expression" dxfId="60" priority="52">
      <formula>V57&lt;&gt;"A"</formula>
    </cfRule>
    <cfRule type="expression" dxfId="59" priority="69">
      <formula>AND(Y65=0,Z65=0)</formula>
    </cfRule>
  </conditionalFormatting>
  <conditionalFormatting sqref="Y62">
    <cfRule type="expression" dxfId="58" priority="56">
      <formula>OR(V57="D",V57="F")</formula>
    </cfRule>
    <cfRule type="expression" dxfId="57" priority="60">
      <formula>Y62=0</formula>
    </cfRule>
  </conditionalFormatting>
  <conditionalFormatting sqref="Z62">
    <cfRule type="expression" dxfId="56" priority="55">
      <formula>OR(V57="D",V57="F")</formula>
    </cfRule>
    <cfRule type="expression" dxfId="55" priority="61">
      <formula>AND(Y62="",Z62=0)</formula>
    </cfRule>
  </conditionalFormatting>
  <conditionalFormatting sqref="Y63">
    <cfRule type="expression" dxfId="54" priority="47">
      <formula>OR(V57="D",V57="F")</formula>
    </cfRule>
    <cfRule type="expression" dxfId="53" priority="62">
      <formula>Y63=0</formula>
    </cfRule>
  </conditionalFormatting>
  <conditionalFormatting sqref="Z63">
    <cfRule type="expression" dxfId="52" priority="48">
      <formula>OR(V57="D",V57="F")</formula>
    </cfRule>
    <cfRule type="expression" dxfId="51" priority="63">
      <formula>AND(Y63=0,Z63=0)</formula>
    </cfRule>
  </conditionalFormatting>
  <conditionalFormatting sqref="Z61">
    <cfRule type="expression" dxfId="50" priority="59">
      <formula>AND(Y61=0,Z61=0)</formula>
    </cfRule>
  </conditionalFormatting>
  <conditionalFormatting sqref="AA64">
    <cfRule type="expression" dxfId="49" priority="57">
      <formula>V57&lt;&gt;"A"</formula>
    </cfRule>
  </conditionalFormatting>
  <conditionalFormatting sqref="AA62">
    <cfRule type="expression" dxfId="48" priority="54">
      <formula>OR(V57="D",V57="F")</formula>
    </cfRule>
  </conditionalFormatting>
  <conditionalFormatting sqref="AA65">
    <cfRule type="expression" dxfId="47" priority="53">
      <formula>V57&lt;&gt;"A"</formula>
    </cfRule>
  </conditionalFormatting>
  <conditionalFormatting sqref="AA63">
    <cfRule type="expression" dxfId="46" priority="49">
      <formula>OR(V57="D",V57="F")</formula>
    </cfRule>
  </conditionalFormatting>
  <conditionalFormatting sqref="C7:D8">
    <cfRule type="cellIs" dxfId="45" priority="46" stopIfTrue="1" operator="equal">
      <formula>0</formula>
    </cfRule>
  </conditionalFormatting>
  <conditionalFormatting sqref="C7:D8">
    <cfRule type="cellIs" dxfId="44" priority="45" stopIfTrue="1" operator="equal">
      <formula>0</formula>
    </cfRule>
  </conditionalFormatting>
  <conditionalFormatting sqref="J7:J8">
    <cfRule type="cellIs" dxfId="43" priority="44" stopIfTrue="1" operator="equal">
      <formula>0</formula>
    </cfRule>
  </conditionalFormatting>
  <conditionalFormatting sqref="J7:J8">
    <cfRule type="cellIs" dxfId="42" priority="43" stopIfTrue="1" operator="equal">
      <formula>0</formula>
    </cfRule>
  </conditionalFormatting>
  <conditionalFormatting sqref="Q7:Q8">
    <cfRule type="cellIs" dxfId="41" priority="42" stopIfTrue="1" operator="equal">
      <formula>0</formula>
    </cfRule>
  </conditionalFormatting>
  <conditionalFormatting sqref="Q7:Q8">
    <cfRule type="cellIs" dxfId="40" priority="41" stopIfTrue="1" operator="equal">
      <formula>0</formula>
    </cfRule>
  </conditionalFormatting>
  <conditionalFormatting sqref="C17:C18">
    <cfRule type="cellIs" dxfId="39" priority="40" stopIfTrue="1" operator="equal">
      <formula>0</formula>
    </cfRule>
  </conditionalFormatting>
  <conditionalFormatting sqref="C17:C18">
    <cfRule type="cellIs" dxfId="38" priority="39" stopIfTrue="1" operator="equal">
      <formula>0</formula>
    </cfRule>
  </conditionalFormatting>
  <conditionalFormatting sqref="J17:J18">
    <cfRule type="cellIs" dxfId="37" priority="38" stopIfTrue="1" operator="equal">
      <formula>0</formula>
    </cfRule>
  </conditionalFormatting>
  <conditionalFormatting sqref="J17:J18">
    <cfRule type="cellIs" dxfId="36" priority="37" stopIfTrue="1" operator="equal">
      <formula>0</formula>
    </cfRule>
  </conditionalFormatting>
  <conditionalFormatting sqref="Q17:Q18">
    <cfRule type="cellIs" dxfId="35" priority="36" stopIfTrue="1" operator="equal">
      <formula>0</formula>
    </cfRule>
  </conditionalFormatting>
  <conditionalFormatting sqref="Q17:Q18">
    <cfRule type="cellIs" dxfId="34" priority="35" stopIfTrue="1" operator="equal">
      <formula>0</formula>
    </cfRule>
  </conditionalFormatting>
  <conditionalFormatting sqref="C27:C28">
    <cfRule type="cellIs" dxfId="33" priority="34" stopIfTrue="1" operator="equal">
      <formula>0</formula>
    </cfRule>
  </conditionalFormatting>
  <conditionalFormatting sqref="C27:C28">
    <cfRule type="cellIs" dxfId="32" priority="33" stopIfTrue="1" operator="equal">
      <formula>0</formula>
    </cfRule>
  </conditionalFormatting>
  <conditionalFormatting sqref="J27:J28">
    <cfRule type="cellIs" dxfId="31" priority="32" stopIfTrue="1" operator="equal">
      <formula>0</formula>
    </cfRule>
  </conditionalFormatting>
  <conditionalFormatting sqref="J27:J28">
    <cfRule type="cellIs" dxfId="30" priority="31" stopIfTrue="1" operator="equal">
      <formula>0</formula>
    </cfRule>
  </conditionalFormatting>
  <conditionalFormatting sqref="Q27:Q28">
    <cfRule type="cellIs" dxfId="29" priority="30" stopIfTrue="1" operator="equal">
      <formula>0</formula>
    </cfRule>
  </conditionalFormatting>
  <conditionalFormatting sqref="Q27:Q28">
    <cfRule type="cellIs" dxfId="28" priority="29" stopIfTrue="1" operator="equal">
      <formula>0</formula>
    </cfRule>
  </conditionalFormatting>
  <conditionalFormatting sqref="X7:X8">
    <cfRule type="cellIs" dxfId="27" priority="28" stopIfTrue="1" operator="equal">
      <formula>0</formula>
    </cfRule>
  </conditionalFormatting>
  <conditionalFormatting sqref="X7:X8">
    <cfRule type="cellIs" dxfId="26" priority="27" stopIfTrue="1" operator="equal">
      <formula>0</formula>
    </cfRule>
  </conditionalFormatting>
  <conditionalFormatting sqref="X17:X18">
    <cfRule type="cellIs" dxfId="25" priority="26" stopIfTrue="1" operator="equal">
      <formula>0</formula>
    </cfRule>
  </conditionalFormatting>
  <conditionalFormatting sqref="X17:X18">
    <cfRule type="cellIs" dxfId="24" priority="25" stopIfTrue="1" operator="equal">
      <formula>0</formula>
    </cfRule>
  </conditionalFormatting>
  <conditionalFormatting sqref="X27:X28">
    <cfRule type="cellIs" dxfId="23" priority="24" stopIfTrue="1" operator="equal">
      <formula>0</formula>
    </cfRule>
  </conditionalFormatting>
  <conditionalFormatting sqref="X27:X28">
    <cfRule type="cellIs" dxfId="22" priority="23" stopIfTrue="1" operator="equal">
      <formula>0</formula>
    </cfRule>
  </conditionalFormatting>
  <conditionalFormatting sqref="K7:K8">
    <cfRule type="cellIs" dxfId="21" priority="22" stopIfTrue="1" operator="equal">
      <formula>0</formula>
    </cfRule>
  </conditionalFormatting>
  <conditionalFormatting sqref="K7:K8">
    <cfRule type="cellIs" dxfId="20" priority="21" stopIfTrue="1" operator="equal">
      <formula>0</formula>
    </cfRule>
  </conditionalFormatting>
  <conditionalFormatting sqref="R7:R8">
    <cfRule type="cellIs" dxfId="19" priority="20" stopIfTrue="1" operator="equal">
      <formula>0</formula>
    </cfRule>
  </conditionalFormatting>
  <conditionalFormatting sqref="R7:R8">
    <cfRule type="cellIs" dxfId="18" priority="19" stopIfTrue="1" operator="equal">
      <formula>0</formula>
    </cfRule>
  </conditionalFormatting>
  <conditionalFormatting sqref="Y7:Y8">
    <cfRule type="cellIs" dxfId="17" priority="18" stopIfTrue="1" operator="equal">
      <formula>0</formula>
    </cfRule>
  </conditionalFormatting>
  <conditionalFormatting sqref="Y7:Y8">
    <cfRule type="cellIs" dxfId="16" priority="17" stopIfTrue="1" operator="equal">
      <formula>0</formula>
    </cfRule>
  </conditionalFormatting>
  <conditionalFormatting sqref="D17:D18">
    <cfRule type="cellIs" dxfId="15" priority="16" stopIfTrue="1" operator="equal">
      <formula>0</formula>
    </cfRule>
  </conditionalFormatting>
  <conditionalFormatting sqref="D17:D18">
    <cfRule type="cellIs" dxfId="14" priority="15" stopIfTrue="1" operator="equal">
      <formula>0</formula>
    </cfRule>
  </conditionalFormatting>
  <conditionalFormatting sqref="K17:K18">
    <cfRule type="cellIs" dxfId="13" priority="14" stopIfTrue="1" operator="equal">
      <formula>0</formula>
    </cfRule>
  </conditionalFormatting>
  <conditionalFormatting sqref="K17:K18">
    <cfRule type="cellIs" dxfId="12" priority="13" stopIfTrue="1" operator="equal">
      <formula>0</formula>
    </cfRule>
  </conditionalFormatting>
  <conditionalFormatting sqref="R17:R18">
    <cfRule type="cellIs" dxfId="11" priority="12" stopIfTrue="1" operator="equal">
      <formula>0</formula>
    </cfRule>
  </conditionalFormatting>
  <conditionalFormatting sqref="R17:R18">
    <cfRule type="cellIs" dxfId="10" priority="11" stopIfTrue="1" operator="equal">
      <formula>0</formula>
    </cfRule>
  </conditionalFormatting>
  <conditionalFormatting sqref="Y17:Y18">
    <cfRule type="cellIs" dxfId="9" priority="10" stopIfTrue="1" operator="equal">
      <formula>0</formula>
    </cfRule>
  </conditionalFormatting>
  <conditionalFormatting sqref="Y17:Y18">
    <cfRule type="cellIs" dxfId="8" priority="9" stopIfTrue="1" operator="equal">
      <formula>0</formula>
    </cfRule>
  </conditionalFormatting>
  <conditionalFormatting sqref="D27:D28">
    <cfRule type="cellIs" dxfId="7" priority="8" stopIfTrue="1" operator="equal">
      <formula>0</formula>
    </cfRule>
  </conditionalFormatting>
  <conditionalFormatting sqref="D27:D28">
    <cfRule type="cellIs" dxfId="6" priority="7" stopIfTrue="1" operator="equal">
      <formula>0</formula>
    </cfRule>
  </conditionalFormatting>
  <conditionalFormatting sqref="K27:K28">
    <cfRule type="cellIs" dxfId="5" priority="6" stopIfTrue="1" operator="equal">
      <formula>0</formula>
    </cfRule>
  </conditionalFormatting>
  <conditionalFormatting sqref="K27:K28">
    <cfRule type="cellIs" dxfId="4" priority="5" stopIfTrue="1" operator="equal">
      <formula>0</formula>
    </cfRule>
  </conditionalFormatting>
  <conditionalFormatting sqref="R27:R28">
    <cfRule type="cellIs" dxfId="3" priority="4" stopIfTrue="1" operator="equal">
      <formula>0</formula>
    </cfRule>
  </conditionalFormatting>
  <conditionalFormatting sqref="R27:R28">
    <cfRule type="cellIs" dxfId="2" priority="3" stopIfTrue="1" operator="equal">
      <formula>0</formula>
    </cfRule>
  </conditionalFormatting>
  <conditionalFormatting sqref="Y27:Y28">
    <cfRule type="cellIs" dxfId="1" priority="2" stopIfTrue="1" operator="equal">
      <formula>0</formula>
    </cfRule>
  </conditionalFormatting>
  <conditionalFormatting sqref="Y27:Y28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5">
      <formula1>"0,1,2"</formula1>
    </dataValidation>
    <dataValidation type="list" allowBlank="1" showInputMessage="1" showErrorMessage="1" sqref="AE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②商３桁十位０</vt:lpstr>
      <vt:lpstr>②商３桁十位０!Print_Area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2023-12-25T06:39:50Z</dcterms:created>
  <dcterms:modified xsi:type="dcterms:W3CDTF">2023-12-25T06:45:01Z</dcterms:modified>
</cp:coreProperties>
</file>